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15600" windowHeight="7995"/>
  </bookViews>
  <sheets>
    <sheet name="SCHEDA RIEPILOGATIVA COMPETENZE" sheetId="1" r:id="rId1"/>
    <sheet name="PESO AMBITI E SOTTOAMBITI" sheetId="2" state="hidden" r:id="rId2"/>
  </sheets>
  <definedNames>
    <definedName name="_xlnm.Print_Area" localSheetId="1">'PESO AMBITI E SOTTOAMBITI'!$A$1:$C$14</definedName>
    <definedName name="_xlnm.Print_Area" localSheetId="0">'SCHEDA RIEPILOGATIVA COMPETENZE'!$A$1:$H$69</definedName>
    <definedName name="OLE_LINK1" localSheetId="0">'SCHEDA RIEPILOGATIVA COMPETENZE'!#REF!</definedName>
  </definedNames>
  <calcPr calcId="125725"/>
</workbook>
</file>

<file path=xl/calcChain.xml><?xml version="1.0" encoding="utf-8"?>
<calcChain xmlns="http://schemas.openxmlformats.org/spreadsheetml/2006/main">
  <c r="E50" i="1"/>
  <c r="F50" s="1"/>
  <c r="E47"/>
  <c r="F47" s="1"/>
  <c r="E65"/>
  <c r="F65" s="1"/>
  <c r="E64"/>
  <c r="F64" s="1"/>
  <c r="E49"/>
  <c r="F49" s="1"/>
  <c r="E60"/>
  <c r="F60" s="1"/>
  <c r="E44"/>
  <c r="F44" s="1"/>
  <c r="E39"/>
  <c r="B58"/>
  <c r="E63" l="1"/>
  <c r="F63" s="1"/>
  <c r="E62"/>
  <c r="F62" s="1"/>
  <c r="E38" l="1"/>
  <c r="F38" s="1"/>
  <c r="E32"/>
  <c r="F32" s="1"/>
  <c r="E35"/>
  <c r="F35" s="1"/>
  <c r="E68"/>
  <c r="E67"/>
  <c r="F67" s="1"/>
  <c r="E66"/>
  <c r="E61"/>
  <c r="F61" s="1"/>
  <c r="E59"/>
  <c r="F59" s="1"/>
  <c r="E58"/>
  <c r="F58" s="1"/>
  <c r="E54"/>
  <c r="E53"/>
  <c r="E52"/>
  <c r="E51"/>
  <c r="F51" s="1"/>
  <c r="E48"/>
  <c r="F48" s="1"/>
  <c r="E46"/>
  <c r="F46" s="1"/>
  <c r="E45"/>
  <c r="F45" s="1"/>
  <c r="E40"/>
  <c r="E37"/>
  <c r="F37" s="1"/>
  <c r="E36"/>
  <c r="F36" s="1"/>
  <c r="E34"/>
  <c r="F34" s="1"/>
  <c r="E33"/>
  <c r="F33" s="1"/>
  <c r="E31"/>
  <c r="F31" s="1"/>
  <c r="E30"/>
  <c r="F30" s="1"/>
  <c r="E29"/>
  <c r="F29" s="1"/>
  <c r="E28"/>
  <c r="F28" s="1"/>
  <c r="E27"/>
  <c r="F27" s="1"/>
  <c r="B14" i="2"/>
  <c r="B12"/>
  <c r="B51" i="1" s="1"/>
  <c r="B9" i="2"/>
  <c r="B4"/>
  <c r="B47" i="1"/>
  <c r="B44"/>
  <c r="B35"/>
  <c r="B27"/>
  <c r="B39" l="1"/>
  <c r="F39"/>
  <c r="F54"/>
  <c r="F66"/>
  <c r="F40"/>
  <c r="F53"/>
  <c r="F52"/>
  <c r="F68"/>
  <c r="B66"/>
  <c r="E69"/>
  <c r="E55"/>
  <c r="E41"/>
  <c r="F41" l="1"/>
  <c r="H11" s="1"/>
  <c r="F55"/>
  <c r="H13" s="1"/>
  <c r="F69"/>
  <c r="H15" s="1"/>
</calcChain>
</file>

<file path=xl/sharedStrings.xml><?xml version="1.0" encoding="utf-8"?>
<sst xmlns="http://schemas.openxmlformats.org/spreadsheetml/2006/main" count="98" uniqueCount="82">
  <si>
    <t>"Ambiti" della Legge 107/2015</t>
  </si>
  <si>
    <t>Descrittori</t>
  </si>
  <si>
    <t>Autovalutazione</t>
  </si>
  <si>
    <t>Abilità/Competenza in …</t>
  </si>
  <si>
    <t>TOTALE PUNTEGGIO</t>
  </si>
  <si>
    <t>ISTITUTO COMPRENSIVO DI TREVIGNANO</t>
  </si>
  <si>
    <t>Criteri per la valorizzazione del merito dei docenti e l'accesso fondo</t>
  </si>
  <si>
    <t>di cui all'art. 1, commi 126, 127, 128 della Legge 107/2015</t>
  </si>
  <si>
    <t>DEFINIZIONE PESI DEI SINGOLI AMBITI PRINCIPALI:</t>
  </si>
  <si>
    <t>DEFINIZIONE PESI DEI SOTTO-AMBITI:</t>
  </si>
  <si>
    <t>PESO</t>
  </si>
  <si>
    <t>- AMBITO "A"</t>
  </si>
  <si>
    <t>- AMBITO "B"</t>
  </si>
  <si>
    <t>- AMBITO "C"</t>
  </si>
  <si>
    <t>- SOTTO-AMBITO "A1"</t>
  </si>
  <si>
    <t>- SOTTO-AMBITO "A2"</t>
  </si>
  <si>
    <t>- SOTTO-AMBITO "A3"</t>
  </si>
  <si>
    <t>- SOTTO-AMBITO "B1"</t>
  </si>
  <si>
    <t>- SOTTO-AMBITO "B2"</t>
  </si>
  <si>
    <t>- SOTTO-AMBITO "B3"</t>
  </si>
  <si>
    <t>- SOTTO-AMBITO "C1"</t>
  </si>
  <si>
    <t>- SOTTO-AMBITO "C2"</t>
  </si>
  <si>
    <t>SOTTOPESO</t>
  </si>
  <si>
    <t>DIFFERENZA = 100%-A-B (CALCOLO AUTOMATICO)</t>
  </si>
  <si>
    <t>DIFFERENZA = 100%-A1-A2 (CALCOLO AUTOMATICO)</t>
  </si>
  <si>
    <t>DIFFERENZA = 100%-B1-B2 (CALCOLO AUTOMATICO)</t>
  </si>
  <si>
    <t>DIFFERENZA = 100%-C1 (CALCOLO AUTOMATICO)</t>
  </si>
  <si>
    <t>INSEGNANTE (COGNOME E NOME):</t>
  </si>
  <si>
    <t>Elenco documentazione/giustificativi</t>
  </si>
  <si>
    <t>Punteggio ponderato</t>
  </si>
  <si>
    <t>Punteggio assoluto</t>
  </si>
  <si>
    <t>SCUOLA/PLESSO:</t>
  </si>
  <si>
    <t>PERIODO RIFERIMENTO:</t>
  </si>
  <si>
    <t>1) Ho realizzato una didattica diversificata in funzione dei diversi stili cognitivi degli allievi</t>
  </si>
  <si>
    <t>3) Ho sperimentato attività laboratoriali, attività interdisciplinari, attività coerenti con la progettazione per competenze (ad esempio: Cooperative learning, lavoro di gruppo, attività di manipolazione, Role-Playing, schematizzazioni e mappe concettuali, Circle time, peer tutoring, Flipped classroom, etc)</t>
  </si>
  <si>
    <t>5) Ho progettato/sperimentato strumenti diversificati nella valutazione (ad esempio: assegnazione di compiti secondo livelli di competenza degli studenti, prove per classi parallele, etc)</t>
  </si>
  <si>
    <t>7) Ho tenuto in modo preciso ed efficace la documentazione didattica esemplificativa delle innovazioni praticate</t>
  </si>
  <si>
    <t>8) Ho comunicato in modo puntuale e trasparente le valutazioni scritte e orali con annesse motivazioni (puntualità della registrazione dei voti nel registro elettronico, puntualità nella consegna delle prove scritte [entro 15 giorni], puntualità nella comunicazione dei voti orali)</t>
  </si>
  <si>
    <t>1) Ho condiviso la Mission di Istituto partecipando alle attività di Autovalutazione e alla stesura del Piano di Miglioramento</t>
  </si>
  <si>
    <t>2) Ho condiviso la Mission di Istituto partecipando attivamente alle azioni di miglioramento previste nel Piano</t>
  </si>
  <si>
    <t>3) Ho contribuito attivamente all’elaborazione del Pof/Ptof</t>
  </si>
  <si>
    <t xml:space="preserve">4) Ho proposto e realizzato con esiti positivi iniziative di ampliamento dell’offerta formativa rispondenti ai bisogni dell’istituto e coerenti con il Pof/Ptof </t>
  </si>
  <si>
    <t>1) Ho partecipato con i miei allievi a concorsi letterari, storici, artistici, gare di matematica, certificazioni linguistiche, digitali, etc</t>
  </si>
  <si>
    <t>1) Ho frequentato corsi di formazione e aggiornamento coerenti con il profilo professionale</t>
  </si>
  <si>
    <t>2) Ho realizzato uda orientate alla didattica per competenze</t>
  </si>
  <si>
    <t>3) Ho usato strumenti valutativi adeguati a rilevare lo sviluppo di competenze (ad esempio: rubriche di valutazione, prove autentiche, etc)</t>
  </si>
  <si>
    <t>1) Ho partecipato a corsi di formazione su modalità didattiche innovative (ad esempio: Flipped classroom, Jig saw, Cooperative Learning, Phil. for Children, etc)</t>
  </si>
  <si>
    <t>2) Ho utilizzato con la mia classe applicazioni software innovative di produttività didattica (ad esempio: Glogster, Prezi, Sway, etc)</t>
  </si>
  <si>
    <t xml:space="preserve">3) Ho predisposto Uda interattive e riutilizzabili nel tempo con la Lim </t>
  </si>
  <si>
    <t>1) Ho partecipato a gruppi di ricerca interni o esterni all’istituto o in rete coerenti con la professionalità docente</t>
  </si>
  <si>
    <t>2) Ho documentato e diffuso nel Plesso e nell’Istituto  percorsi e buone prassi di insegnamento</t>
  </si>
  <si>
    <t>3) Ho condotto rilevazioni e indagini conoscitive</t>
  </si>
  <si>
    <t>4) Ho predisposto e diffuso ai colleghi materiali didattici e valutativi per studenti (materiali didattici per alunni non italofoni, con Dsa, etc)</t>
  </si>
  <si>
    <t>1) Ho assunto compiti di responsabilità con il d.s. nel supporto organizzativo dell'Istituto anche fuori dall'orario di servizio e/o in periodi di sospensione delle lezioni</t>
  </si>
  <si>
    <t>1) Ho organizzato e/o realizzato incontri di formazione per i docenti del nostro Istituto e/o di altri istituti</t>
  </si>
  <si>
    <t>2) Sono formatore di percorsi di aggiornamento professionale per docenti del mio o di altro Istituto</t>
  </si>
  <si>
    <t>3) Ho prodotto materiale o pubblicazioni fruibili dai docenti, partecipazione/organizzazione mostre e/o spettacoli</t>
  </si>
  <si>
    <t>Il sottoscritto, consapevole di quanto prescritto dall'art. 76 e 73 del D.P.R. 28 dicembre 2000, n. 445, sulle sanzioni penali per le ipotesi di falsità in atti e dichiarazioni mendaci,</t>
  </si>
  <si>
    <t>DICHIARA</t>
  </si>
  <si>
    <t>sotto la propria responsabilità, ai sensi e per gli effetti di cui all'art. 47 del citato D.P.R. 445/2000 che quanto dichiarato, attraverso l'allegata richiesta di valorizzazione del merito, corrisponde a verità.</t>
  </si>
  <si>
    <t>DATA:</t>
  </si>
  <si>
    <t>FIRMA:</t>
  </si>
  <si>
    <t>2) Ho usato in modo flessibile l’orario delle lezioni (programmazioni plurisettimanali, attività progettuali in verticale, etc)</t>
  </si>
  <si>
    <t>4) Ho progettato/sperimentato strumenti di apprendimento efficaci per l’inclusione degli alunni Bes e ho costruito  curricoli personalizzati e ho favorito l’integrazione degli alunni diversamente abili</t>
  </si>
  <si>
    <t>6) Ho portato a termine attività di recupero o di potenziamento personalizzati in rapporto ai problemi o ai bisogni riscontrati durante le ore extracurriculari (se non rientrano nell’orario di flessibilità)</t>
  </si>
  <si>
    <t xml:space="preserve">2) Nel secondo quadrimestre, rispetto al primo quadrimestre, ho aumentato il profitto per almeno il 30% degli allievi </t>
  </si>
  <si>
    <t>2) Ho assunto incarichi di coordinamento d’Istituto relativi a progettazioni condivise, conduzione di gruppi di lavoro o commissioni, partecipazione a riunioni su incarico del dirigente scolastico (escluso incarico di coordinatore di classe)</t>
  </si>
  <si>
    <t>3) Ho assunto incarico di coordinatore di classe</t>
  </si>
  <si>
    <t>4) Ho assunto l’incarico di Animatore Digitale o faccio parte del team relativo al Piano Nazionale Scuola Digitale</t>
  </si>
  <si>
    <t>5) Sono referente oppure addetto della sicurezza nel mio Plesso</t>
  </si>
  <si>
    <t>6) Partecipo ad organi elettivi (Consiglio di Istituto o Comitato di valutazione)</t>
  </si>
  <si>
    <t>7) Sono mentor/tutor di tirocinante</t>
  </si>
  <si>
    <t>8) Ho partecipato come accompagnatore a visite di istruzione (da considerare solo le visite di durata pari alla giornata intera e/o quelle di più giorni con pernottamento fuori casa)</t>
  </si>
  <si>
    <t>4) Ho utilizzato regolarmente le nuove tecnologie con le mia classe</t>
  </si>
  <si>
    <t>PUNTEGGIO MASSIMO AMBITO</t>
  </si>
  <si>
    <t>AMBITO "A" - TOTALE PUNTEGGIO PONDERATO (MAX OTTENIBILE 42)</t>
  </si>
  <si>
    <t>AMBITO "B" - TOTALE PUNTEGGIO PONDERATO (MAX OTTENIBILE 33)</t>
  </si>
  <si>
    <t>AMBITO "C" - TOTALE PUNTEGGIO PONDERATO (MAX OTTENIBILE 33)</t>
  </si>
  <si>
    <t>ANNO SCOLASTICO 2018 / 2019</t>
  </si>
  <si>
    <t>A) Qualità dell’insegnamento e contributo al successo formativo e scolastico degli allievi (40% del bonus complessivo attribuito ai docenti)</t>
  </si>
  <si>
    <t>B) Risultati ottenuti dal docente o dal gruppo di docenti in relazione al potenziamento";" delle competenze degli alunni e dell’innovazione didattica e metodologica, nonché della collaborazione alla ricerca didattica, alla documentazione e alla diffusione di buone pratiche didattiche (40% del bonus complessivo attribuito ai docenti)</t>
  </si>
  <si>
    <t>C) Responsabilità assunte nel coordinamento organizzativo e didattico e nella formazione del personale (20% del bonus complessivo attribuito ai docenti)</t>
  </si>
</sst>
</file>

<file path=xl/styles.xml><?xml version="1.0" encoding="utf-8"?>
<styleSheet xmlns="http://schemas.openxmlformats.org/spreadsheetml/2006/main">
  <numFmts count="1">
    <numFmt numFmtId="164" formatCode="0.000"/>
  </numFmts>
  <fonts count="18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vertical="center" wrapText="1"/>
      <protection hidden="1"/>
    </xf>
    <xf numFmtId="0" fontId="3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5" fillId="0" borderId="3" xfId="0" quotePrefix="1" applyFont="1" applyBorder="1" applyAlignment="1" applyProtection="1">
      <alignment vertical="center"/>
      <protection hidden="1"/>
    </xf>
    <xf numFmtId="9" fontId="5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vertical="center"/>
      <protection hidden="1"/>
    </xf>
    <xf numFmtId="0" fontId="4" fillId="0" borderId="3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0" fillId="0" borderId="0" xfId="0" applyFont="1"/>
    <xf numFmtId="0" fontId="3" fillId="0" borderId="0" xfId="0" applyFont="1" applyAlignment="1" applyProtection="1">
      <alignment vertical="center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locked="0" hidden="1"/>
    </xf>
    <xf numFmtId="0" fontId="11" fillId="0" borderId="0" xfId="0" applyFont="1" applyBorder="1" applyAlignment="1">
      <alignment vertical="center" wrapText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 wrapText="1"/>
      <protection hidden="1"/>
    </xf>
    <xf numFmtId="9" fontId="5" fillId="2" borderId="3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0" borderId="3" xfId="0" applyNumberFormat="1" applyFont="1" applyBorder="1" applyAlignment="1" applyProtection="1">
      <alignment horizontal="center" vertical="center" wrapText="1"/>
      <protection hidden="1"/>
    </xf>
    <xf numFmtId="164" fontId="3" fillId="0" borderId="1" xfId="0" applyNumberFormat="1" applyFont="1" applyBorder="1" applyAlignment="1" applyProtection="1">
      <alignment horizontal="center" vertical="center" wrapText="1"/>
      <protection hidden="1"/>
    </xf>
    <xf numFmtId="1" fontId="2" fillId="0" borderId="3" xfId="0" applyNumberFormat="1" applyFont="1" applyBorder="1" applyAlignment="1" applyProtection="1">
      <alignment horizontal="center" vertical="center" wrapText="1"/>
      <protection hidden="1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" fontId="2" fillId="0" borderId="7" xfId="0" applyNumberFormat="1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3" fillId="0" borderId="2" xfId="0" applyNumberFormat="1" applyFont="1" applyBorder="1" applyAlignment="1" applyProtection="1">
      <alignment horizontal="center" vertical="center" wrapText="1"/>
      <protection hidden="1"/>
    </xf>
    <xf numFmtId="164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13" fillId="0" borderId="0" xfId="0" applyFont="1" applyBorder="1" applyAlignment="1" applyProtection="1">
      <alignment horizontal="left" vertical="center"/>
      <protection hidden="1"/>
    </xf>
    <xf numFmtId="0" fontId="13" fillId="0" borderId="0" xfId="0" applyFont="1" applyBorder="1" applyAlignment="1" applyProtection="1">
      <protection hidden="1"/>
    </xf>
    <xf numFmtId="164" fontId="6" fillId="0" borderId="0" xfId="0" applyNumberFormat="1" applyFont="1" applyBorder="1" applyAlignment="1" applyProtection="1">
      <alignment horizontal="center" vertical="center" wrapText="1"/>
      <protection hidden="1"/>
    </xf>
    <xf numFmtId="0" fontId="3" fillId="0" borderId="12" xfId="0" applyFont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4" fillId="0" borderId="13" xfId="0" applyFont="1" applyFill="1" applyBorder="1" applyAlignment="1" applyProtection="1">
      <alignment vertical="center"/>
      <protection hidden="1"/>
    </xf>
    <xf numFmtId="0" fontId="0" fillId="0" borderId="13" xfId="0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14" fontId="4" fillId="2" borderId="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14" xfId="0" applyBorder="1" applyAlignment="1" applyProtection="1">
      <alignment horizontal="center" vertical="center"/>
      <protection hidden="1"/>
    </xf>
    <xf numFmtId="0" fontId="9" fillId="2" borderId="7" xfId="0" applyFont="1" applyFill="1" applyBorder="1" applyAlignment="1" applyProtection="1">
      <alignment vertical="center" wrapText="1"/>
      <protection locked="0"/>
    </xf>
    <xf numFmtId="0" fontId="9" fillId="2" borderId="8" xfId="0" applyFont="1" applyFill="1" applyBorder="1" applyAlignment="1" applyProtection="1">
      <alignment vertical="center" wrapText="1"/>
      <protection locked="0"/>
    </xf>
    <xf numFmtId="164" fontId="2" fillId="0" borderId="0" xfId="0" applyNumberFormat="1" applyFont="1" applyBorder="1" applyAlignment="1">
      <alignment vertical="center" wrapText="1"/>
    </xf>
    <xf numFmtId="164" fontId="2" fillId="0" borderId="0" xfId="0" applyNumberFormat="1" applyFont="1" applyAlignment="1">
      <alignment vertical="center" wrapText="1"/>
    </xf>
    <xf numFmtId="0" fontId="11" fillId="0" borderId="3" xfId="0" applyFont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2" fontId="6" fillId="0" borderId="0" xfId="0" applyNumberFormat="1" applyFont="1" applyBorder="1" applyAlignment="1" applyProtection="1">
      <alignment horizontal="center" vertical="center" wrapText="1"/>
      <protection hidden="1"/>
    </xf>
    <xf numFmtId="0" fontId="16" fillId="0" borderId="3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>
      <alignment horizontal="center" vertical="center"/>
    </xf>
    <xf numFmtId="0" fontId="14" fillId="0" borderId="9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11" fillId="0" borderId="17" xfId="0" applyFont="1" applyBorder="1" applyAlignment="1" applyProtection="1">
      <alignment vertical="center" wrapText="1"/>
      <protection hidden="1"/>
    </xf>
    <xf numFmtId="0" fontId="6" fillId="2" borderId="7" xfId="0" applyFont="1" applyFill="1" applyBorder="1" applyAlignment="1" applyProtection="1">
      <alignment vertical="center"/>
      <protection locked="0" hidden="1"/>
    </xf>
    <xf numFmtId="0" fontId="6" fillId="2" borderId="11" xfId="0" applyFont="1" applyFill="1" applyBorder="1" applyAlignment="1" applyProtection="1">
      <alignment vertical="center"/>
      <protection locked="0" hidden="1"/>
    </xf>
    <xf numFmtId="0" fontId="6" fillId="2" borderId="8" xfId="0" applyFont="1" applyFill="1" applyBorder="1" applyAlignment="1" applyProtection="1">
      <alignment vertical="center"/>
      <protection locked="0" hidden="1"/>
    </xf>
    <xf numFmtId="0" fontId="9" fillId="2" borderId="3" xfId="0" applyFont="1" applyFill="1" applyBorder="1" applyAlignment="1" applyProtection="1">
      <alignment vertical="center" wrapText="1"/>
      <protection locked="0"/>
    </xf>
    <xf numFmtId="0" fontId="10" fillId="2" borderId="3" xfId="0" applyFont="1" applyFill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6" xfId="0" applyFont="1" applyBorder="1" applyAlignment="1" applyProtection="1">
      <alignment vertical="center" wrapText="1"/>
      <protection hidden="1"/>
    </xf>
    <xf numFmtId="0" fontId="9" fillId="2" borderId="7" xfId="0" applyFont="1" applyFill="1" applyBorder="1" applyAlignment="1" applyProtection="1">
      <alignment vertical="center" wrapText="1"/>
      <protection locked="0"/>
    </xf>
    <xf numFmtId="0" fontId="9" fillId="2" borderId="8" xfId="0" applyFont="1" applyFill="1" applyBorder="1" applyAlignment="1" applyProtection="1">
      <alignment vertical="center" wrapText="1"/>
      <protection locked="0"/>
    </xf>
    <xf numFmtId="0" fontId="2" fillId="0" borderId="3" xfId="0" applyFont="1" applyBorder="1" applyAlignment="1" applyProtection="1">
      <alignment vertical="center"/>
      <protection hidden="1"/>
    </xf>
    <xf numFmtId="0" fontId="0" fillId="0" borderId="3" xfId="0" applyFont="1" applyBorder="1" applyAlignment="1" applyProtection="1">
      <alignment vertical="center"/>
      <protection hidden="1"/>
    </xf>
    <xf numFmtId="0" fontId="6" fillId="2" borderId="3" xfId="0" applyFont="1" applyFill="1" applyBorder="1" applyAlignment="1" applyProtection="1">
      <alignment vertical="center"/>
      <protection locked="0" hidden="1"/>
    </xf>
    <xf numFmtId="0" fontId="12" fillId="0" borderId="3" xfId="0" applyFont="1" applyBorder="1" applyAlignment="1" applyProtection="1">
      <alignment vertical="center"/>
      <protection locked="0" hidden="1"/>
    </xf>
    <xf numFmtId="0" fontId="3" fillId="0" borderId="7" xfId="0" applyFont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3" fillId="0" borderId="5" xfId="0" applyFont="1" applyBorder="1" applyAlignment="1" applyProtection="1">
      <alignment vertical="center" wrapText="1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6" fillId="0" borderId="7" xfId="0" applyFont="1" applyFill="1" applyBorder="1" applyAlignment="1" applyProtection="1">
      <alignment vertical="center"/>
      <protection locked="0" hidden="1"/>
    </xf>
    <xf numFmtId="0" fontId="6" fillId="0" borderId="11" xfId="0" applyFont="1" applyFill="1" applyBorder="1" applyAlignment="1" applyProtection="1">
      <alignment vertical="center"/>
      <protection locked="0" hidden="1"/>
    </xf>
    <xf numFmtId="0" fontId="6" fillId="0" borderId="8" xfId="0" applyFont="1" applyFill="1" applyBorder="1" applyAlignment="1" applyProtection="1">
      <alignment vertical="center"/>
      <protection locked="0" hidden="1"/>
    </xf>
    <xf numFmtId="0" fontId="5" fillId="0" borderId="0" xfId="0" applyFont="1" applyAlignment="1" applyProtection="1">
      <alignment horizontal="justify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15" xfId="0" applyFont="1" applyBorder="1" applyAlignment="1" applyProtection="1">
      <protection hidden="1"/>
    </xf>
    <xf numFmtId="0" fontId="0" fillId="0" borderId="16" xfId="0" applyFont="1" applyBorder="1" applyAlignment="1" applyProtection="1">
      <protection hidden="1"/>
    </xf>
    <xf numFmtId="0" fontId="13" fillId="0" borderId="15" xfId="0" applyFont="1" applyBorder="1" applyAlignment="1" applyProtection="1">
      <protection hidden="1"/>
    </xf>
    <xf numFmtId="0" fontId="13" fillId="0" borderId="16" xfId="0" applyFont="1" applyBorder="1" applyAlignment="1" applyProtection="1">
      <protection hidden="1"/>
    </xf>
    <xf numFmtId="0" fontId="3" fillId="0" borderId="4" xfId="0" applyFont="1" applyBorder="1" applyAlignment="1" applyProtection="1">
      <alignment wrapText="1"/>
      <protection hidden="1"/>
    </xf>
    <xf numFmtId="0" fontId="0" fillId="0" borderId="5" xfId="0" applyBorder="1" applyAlignment="1">
      <alignment wrapText="1"/>
    </xf>
    <xf numFmtId="0" fontId="14" fillId="0" borderId="3" xfId="0" applyFont="1" applyBorder="1" applyAlignment="1" applyProtection="1">
      <alignment vertical="center" wrapText="1"/>
      <protection hidden="1"/>
    </xf>
    <xf numFmtId="0" fontId="15" fillId="0" borderId="3" xfId="0" applyFont="1" applyBorder="1" applyAlignment="1" applyProtection="1">
      <alignment vertical="center" wrapText="1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10" fillId="2" borderId="7" xfId="0" applyFont="1" applyFill="1" applyBorder="1" applyAlignment="1" applyProtection="1">
      <alignment vertical="center" wrapText="1"/>
      <protection locked="0"/>
    </xf>
    <xf numFmtId="0" fontId="10" fillId="2" borderId="8" xfId="0" applyFont="1" applyFill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X169"/>
  <sheetViews>
    <sheetView tabSelected="1" zoomScaleSheetLayoutView="100" workbookViewId="0">
      <selection activeCell="C6" sqref="C6:H6"/>
    </sheetView>
  </sheetViews>
  <sheetFormatPr defaultRowHeight="15"/>
  <cols>
    <col min="1" max="2" width="20.7109375" customWidth="1"/>
    <col min="3" max="3" width="36.7109375" customWidth="1"/>
    <col min="4" max="4" width="20.7109375" customWidth="1"/>
    <col min="5" max="6" width="12.7109375" customWidth="1"/>
    <col min="7" max="7" width="15.7109375" customWidth="1"/>
    <col min="8" max="8" width="20.7109375" customWidth="1"/>
  </cols>
  <sheetData>
    <row r="1" spans="1:8" s="2" customFormat="1" ht="39.950000000000003" customHeight="1">
      <c r="A1" s="76" t="s">
        <v>5</v>
      </c>
      <c r="B1" s="77"/>
      <c r="C1" s="77"/>
      <c r="D1" s="77"/>
      <c r="E1" s="77"/>
      <c r="F1" s="77"/>
      <c r="G1" s="77"/>
      <c r="H1" s="77"/>
    </row>
    <row r="2" spans="1:8" s="5" customFormat="1" ht="20.100000000000001" customHeight="1">
      <c r="A2" s="78" t="s">
        <v>6</v>
      </c>
      <c r="B2" s="78"/>
      <c r="C2" s="78"/>
      <c r="D2" s="78"/>
      <c r="E2" s="78"/>
      <c r="F2" s="78"/>
      <c r="G2" s="77"/>
      <c r="H2" s="77"/>
    </row>
    <row r="3" spans="1:8" s="5" customFormat="1" ht="20.100000000000001" customHeight="1">
      <c r="A3" s="78" t="s">
        <v>7</v>
      </c>
      <c r="B3" s="78"/>
      <c r="C3" s="78"/>
      <c r="D3" s="78"/>
      <c r="E3" s="78"/>
      <c r="F3" s="78"/>
      <c r="G3" s="77"/>
      <c r="H3" s="77"/>
    </row>
    <row r="4" spans="1:8" s="5" customFormat="1" ht="20.100000000000001" customHeight="1">
      <c r="A4" s="40"/>
      <c r="B4" s="40"/>
      <c r="C4" s="40"/>
      <c r="D4" s="40"/>
      <c r="E4" s="40"/>
      <c r="F4" s="40"/>
      <c r="G4" s="29"/>
      <c r="H4" s="29"/>
    </row>
    <row r="5" spans="1:8" s="5" customFormat="1" ht="20.100000000000001" customHeight="1">
      <c r="A5" s="25"/>
      <c r="B5" s="15"/>
      <c r="C5" s="15"/>
      <c r="D5" s="15"/>
      <c r="E5" s="15"/>
      <c r="F5" s="15"/>
      <c r="G5" s="15"/>
      <c r="H5" s="15"/>
    </row>
    <row r="6" spans="1:8" s="5" customFormat="1" ht="24.95" customHeight="1">
      <c r="A6" s="83" t="s">
        <v>27</v>
      </c>
      <c r="B6" s="84"/>
      <c r="C6" s="85"/>
      <c r="D6" s="85"/>
      <c r="E6" s="85"/>
      <c r="F6" s="85"/>
      <c r="G6" s="86"/>
      <c r="H6" s="86"/>
    </row>
    <row r="7" spans="1:8" s="5" customFormat="1" ht="24.95" customHeight="1">
      <c r="A7" s="90" t="s">
        <v>31</v>
      </c>
      <c r="B7" s="91"/>
      <c r="C7" s="71"/>
      <c r="D7" s="72"/>
      <c r="E7" s="72"/>
      <c r="F7" s="72"/>
      <c r="G7" s="72"/>
      <c r="H7" s="73"/>
    </row>
    <row r="8" spans="1:8" s="5" customFormat="1" ht="24.95" customHeight="1">
      <c r="A8" s="90" t="s">
        <v>32</v>
      </c>
      <c r="B8" s="91"/>
      <c r="C8" s="95" t="s">
        <v>78</v>
      </c>
      <c r="D8" s="96"/>
      <c r="E8" s="96"/>
      <c r="F8" s="96"/>
      <c r="G8" s="96"/>
      <c r="H8" s="97"/>
    </row>
    <row r="9" spans="1:8" s="5" customFormat="1" ht="20.100000000000001" customHeight="1">
      <c r="A9" s="41"/>
      <c r="B9" s="41"/>
      <c r="C9" s="42"/>
      <c r="D9" s="42"/>
      <c r="E9" s="42"/>
      <c r="F9" s="42"/>
      <c r="G9" s="42"/>
      <c r="H9" s="42"/>
    </row>
    <row r="10" spans="1:8" s="5" customFormat="1" ht="20.100000000000001" customHeight="1" thickBot="1">
      <c r="A10" s="43"/>
      <c r="B10" s="44"/>
      <c r="C10" s="44"/>
      <c r="D10" s="44"/>
      <c r="E10" s="45"/>
      <c r="F10" s="45"/>
      <c r="G10" s="45"/>
      <c r="H10" s="46"/>
    </row>
    <row r="11" spans="1:8" s="5" customFormat="1" ht="39.950000000000003" customHeight="1" thickBot="1">
      <c r="A11" s="100" t="s">
        <v>75</v>
      </c>
      <c r="B11" s="101"/>
      <c r="C11" s="101"/>
      <c r="D11" s="101"/>
      <c r="E11" s="101"/>
      <c r="F11" s="101"/>
      <c r="G11" s="102"/>
      <c r="H11" s="39">
        <f>F41</f>
        <v>0</v>
      </c>
    </row>
    <row r="12" spans="1:8" s="5" customFormat="1" ht="24.95" customHeight="1" thickBot="1">
      <c r="A12" s="43"/>
      <c r="B12" s="63"/>
      <c r="C12" s="63"/>
      <c r="D12" s="63"/>
      <c r="E12" s="63"/>
      <c r="F12" s="63"/>
      <c r="G12" s="63"/>
      <c r="H12" s="64"/>
    </row>
    <row r="13" spans="1:8" s="5" customFormat="1" ht="39.950000000000003" customHeight="1" thickBot="1">
      <c r="A13" s="100" t="s">
        <v>76</v>
      </c>
      <c r="B13" s="101"/>
      <c r="C13" s="101"/>
      <c r="D13" s="101"/>
      <c r="E13" s="101"/>
      <c r="F13" s="101"/>
      <c r="G13" s="102"/>
      <c r="H13" s="39">
        <f>F55</f>
        <v>0</v>
      </c>
    </row>
    <row r="14" spans="1:8" s="5" customFormat="1" ht="24.95" customHeight="1" thickBot="1">
      <c r="A14" s="43"/>
      <c r="B14" s="45"/>
      <c r="C14" s="44"/>
      <c r="D14" s="45"/>
      <c r="E14" s="45"/>
      <c r="F14" s="45"/>
      <c r="G14" s="45"/>
      <c r="H14" s="65"/>
    </row>
    <row r="15" spans="1:8" s="5" customFormat="1" ht="39.950000000000003" customHeight="1" thickBot="1">
      <c r="A15" s="100" t="s">
        <v>77</v>
      </c>
      <c r="B15" s="103"/>
      <c r="C15" s="103"/>
      <c r="D15" s="103"/>
      <c r="E15" s="103"/>
      <c r="F15" s="103"/>
      <c r="G15" s="104"/>
      <c r="H15" s="39">
        <f>F69</f>
        <v>0</v>
      </c>
    </row>
    <row r="16" spans="1:8" s="5" customFormat="1" ht="24.95" customHeight="1">
      <c r="A16" s="43"/>
      <c r="B16" s="44"/>
      <c r="C16" s="44"/>
      <c r="D16" s="44"/>
      <c r="E16" s="45"/>
      <c r="F16" s="45"/>
      <c r="G16" s="45"/>
      <c r="H16" s="46"/>
    </row>
    <row r="17" spans="1:8" s="5" customFormat="1" ht="39.950000000000003" customHeight="1">
      <c r="A17" s="98" t="s">
        <v>57</v>
      </c>
      <c r="B17" s="98"/>
      <c r="C17" s="98"/>
      <c r="D17" s="98"/>
      <c r="E17" s="98"/>
      <c r="F17" s="98"/>
      <c r="G17" s="98"/>
      <c r="H17" s="98"/>
    </row>
    <row r="18" spans="1:8" s="5" customFormat="1" ht="24.95" customHeight="1">
      <c r="A18" s="99" t="s">
        <v>58</v>
      </c>
      <c r="B18" s="99"/>
      <c r="C18" s="99"/>
      <c r="D18" s="99"/>
      <c r="E18" s="99"/>
      <c r="F18" s="99"/>
      <c r="G18" s="99"/>
      <c r="H18" s="99"/>
    </row>
    <row r="19" spans="1:8" s="5" customFormat="1" ht="39.950000000000003" customHeight="1">
      <c r="A19" s="98" t="s">
        <v>59</v>
      </c>
      <c r="B19" s="98"/>
      <c r="C19" s="98"/>
      <c r="D19" s="98"/>
      <c r="E19" s="98"/>
      <c r="F19" s="98"/>
      <c r="G19" s="98"/>
      <c r="H19" s="98"/>
    </row>
    <row r="20" spans="1:8" s="5" customFormat="1" ht="24.95" customHeight="1">
      <c r="A20" s="15"/>
      <c r="B20" s="15"/>
      <c r="C20" s="15"/>
      <c r="D20" s="15"/>
      <c r="E20" s="15"/>
      <c r="F20" s="15"/>
      <c r="G20" s="15"/>
      <c r="H20" s="15"/>
    </row>
    <row r="21" spans="1:8" s="5" customFormat="1" ht="24.95" customHeight="1">
      <c r="A21" s="47" t="s">
        <v>60</v>
      </c>
      <c r="B21" s="56"/>
      <c r="C21" s="57"/>
      <c r="D21" s="48"/>
      <c r="E21" s="48"/>
      <c r="F21" s="48"/>
      <c r="G21" s="15"/>
      <c r="H21" s="15"/>
    </row>
    <row r="22" spans="1:8" s="5" customFormat="1" ht="24.95" customHeight="1">
      <c r="A22" s="49"/>
      <c r="B22" s="50"/>
      <c r="C22" s="48"/>
      <c r="D22" s="48"/>
      <c r="E22" s="48"/>
      <c r="F22" s="48"/>
      <c r="G22" s="51"/>
      <c r="H22" s="51"/>
    </row>
    <row r="23" spans="1:8" s="5" customFormat="1" ht="24.95" customHeight="1">
      <c r="A23" s="52" t="s">
        <v>61</v>
      </c>
      <c r="B23" s="53"/>
      <c r="C23" s="54"/>
      <c r="D23" s="54"/>
      <c r="E23" s="55"/>
      <c r="F23" s="55"/>
      <c r="G23" s="55"/>
      <c r="H23" s="55"/>
    </row>
    <row r="24" spans="1:8" s="5" customFormat="1" ht="24.95" customHeight="1">
      <c r="A24" s="43"/>
      <c r="B24" s="44"/>
      <c r="C24" s="44"/>
      <c r="D24" s="44"/>
      <c r="E24" s="45"/>
      <c r="F24" s="45"/>
      <c r="G24" s="45"/>
      <c r="H24" s="46"/>
    </row>
    <row r="25" spans="1:8" s="2" customFormat="1" ht="14.25">
      <c r="A25" s="23"/>
      <c r="B25" s="23"/>
      <c r="C25" s="23"/>
      <c r="D25" s="23"/>
      <c r="E25" s="23"/>
      <c r="F25" s="23"/>
      <c r="G25" s="23"/>
      <c r="H25" s="23"/>
    </row>
    <row r="26" spans="1:8" s="3" customFormat="1" ht="35.1" customHeight="1">
      <c r="A26" s="28" t="s">
        <v>0</v>
      </c>
      <c r="B26" s="28" t="s">
        <v>3</v>
      </c>
      <c r="C26" s="28" t="s">
        <v>1</v>
      </c>
      <c r="D26" s="28" t="s">
        <v>2</v>
      </c>
      <c r="E26" s="28" t="s">
        <v>30</v>
      </c>
      <c r="F26" s="28" t="s">
        <v>29</v>
      </c>
      <c r="G26" s="87" t="s">
        <v>28</v>
      </c>
      <c r="H26" s="88"/>
    </row>
    <row r="27" spans="1:8" s="2" customFormat="1" ht="42.75" customHeight="1">
      <c r="A27" s="105" t="s">
        <v>79</v>
      </c>
      <c r="B27" s="79" t="str">
        <f>CONCATENATE("A1) Cura della didattica (sottopeso ",'PESO AMBITI E SOTTOAMBITI'!B7*100,"%)")</f>
        <v>A1) Cura della didattica (sottopeso 50%)</v>
      </c>
      <c r="C27" s="8" t="s">
        <v>33</v>
      </c>
      <c r="D27" s="26"/>
      <c r="E27" s="34">
        <f t="shared" ref="E27:E34" si="0">IF(D27="SISTEMATICAMENTE",3,IF(D27="FREQUENTEMENTE",2,IF(D27="OCCASIONALMENTE",1,IF(D27="MAI",0,0))))</f>
        <v>0</v>
      </c>
      <c r="F27" s="32">
        <f>'PESO AMBITI E SOTTOAMBITI'!D$2*'PESO AMBITI E SOTTOAMBITI'!B$7/24*E27</f>
        <v>0</v>
      </c>
      <c r="G27" s="81"/>
      <c r="H27" s="82"/>
    </row>
    <row r="28" spans="1:8" s="2" customFormat="1" ht="57">
      <c r="A28" s="106"/>
      <c r="B28" s="89"/>
      <c r="C28" s="8" t="s">
        <v>62</v>
      </c>
      <c r="D28" s="26"/>
      <c r="E28" s="34">
        <f t="shared" si="0"/>
        <v>0</v>
      </c>
      <c r="F28" s="32">
        <f>'PESO AMBITI E SOTTOAMBITI'!D$2*'PESO AMBITI E SOTTOAMBITI'!B$7/24*E28</f>
        <v>0</v>
      </c>
      <c r="G28" s="81"/>
      <c r="H28" s="82"/>
    </row>
    <row r="29" spans="1:8" s="2" customFormat="1" ht="128.25">
      <c r="A29" s="106"/>
      <c r="B29" s="89"/>
      <c r="C29" s="8" t="s">
        <v>34</v>
      </c>
      <c r="D29" s="26"/>
      <c r="E29" s="34">
        <f t="shared" si="0"/>
        <v>0</v>
      </c>
      <c r="F29" s="32">
        <f>'PESO AMBITI E SOTTOAMBITI'!D$2*'PESO AMBITI E SOTTOAMBITI'!B$7/24*E29</f>
        <v>0</v>
      </c>
      <c r="G29" s="81"/>
      <c r="H29" s="82"/>
    </row>
    <row r="30" spans="1:8" s="2" customFormat="1" ht="85.5">
      <c r="A30" s="106"/>
      <c r="B30" s="89"/>
      <c r="C30" s="8" t="s">
        <v>63</v>
      </c>
      <c r="D30" s="26"/>
      <c r="E30" s="34">
        <f t="shared" si="0"/>
        <v>0</v>
      </c>
      <c r="F30" s="32">
        <f>'PESO AMBITI E SOTTOAMBITI'!D$2*'PESO AMBITI E SOTTOAMBITI'!B$7/24*E30</f>
        <v>0</v>
      </c>
      <c r="G30" s="81"/>
      <c r="H30" s="82"/>
    </row>
    <row r="31" spans="1:8" s="2" customFormat="1" ht="85.5">
      <c r="A31" s="106"/>
      <c r="B31" s="89"/>
      <c r="C31" s="8" t="s">
        <v>35</v>
      </c>
      <c r="D31" s="26"/>
      <c r="E31" s="34">
        <f t="shared" si="0"/>
        <v>0</v>
      </c>
      <c r="F31" s="32">
        <f>'PESO AMBITI E SOTTOAMBITI'!D$2*'PESO AMBITI E SOTTOAMBITI'!B$7/24*E31</f>
        <v>0</v>
      </c>
      <c r="G31" s="81"/>
      <c r="H31" s="82"/>
    </row>
    <row r="32" spans="1:8" s="2" customFormat="1" ht="85.5">
      <c r="A32" s="106"/>
      <c r="B32" s="89"/>
      <c r="C32" s="8" t="s">
        <v>64</v>
      </c>
      <c r="D32" s="26"/>
      <c r="E32" s="34">
        <f t="shared" ref="E32" si="1">IF(D32="SI",3,IF(D32="NO",0,0))</f>
        <v>0</v>
      </c>
      <c r="F32" s="32">
        <f>'PESO AMBITI E SOTTOAMBITI'!D$2*'PESO AMBITI E SOTTOAMBITI'!B$7/24*E32</f>
        <v>0</v>
      </c>
      <c r="G32" s="81"/>
      <c r="H32" s="82"/>
    </row>
    <row r="33" spans="1:16378" s="2" customFormat="1" ht="57">
      <c r="A33" s="106"/>
      <c r="B33" s="89"/>
      <c r="C33" s="8" t="s">
        <v>36</v>
      </c>
      <c r="D33" s="26"/>
      <c r="E33" s="34">
        <f t="shared" si="0"/>
        <v>0</v>
      </c>
      <c r="F33" s="32">
        <f>'PESO AMBITI E SOTTOAMBITI'!D$2*'PESO AMBITI E SOTTOAMBITI'!B$7/24*E33</f>
        <v>0</v>
      </c>
      <c r="G33" s="81"/>
      <c r="H33" s="82"/>
    </row>
    <row r="34" spans="1:16378" s="2" customFormat="1" ht="129.94999999999999" customHeight="1">
      <c r="A34" s="92"/>
      <c r="B34" s="80"/>
      <c r="C34" s="8" t="s">
        <v>37</v>
      </c>
      <c r="D34" s="26"/>
      <c r="E34" s="34">
        <f t="shared" si="0"/>
        <v>0</v>
      </c>
      <c r="F34" s="32">
        <f>'PESO AMBITI E SOTTOAMBITI'!D$2*'PESO AMBITI E SOTTOAMBITI'!B$7/24*E34</f>
        <v>0</v>
      </c>
      <c r="G34" s="81"/>
      <c r="H34" s="82"/>
      <c r="J34" s="61"/>
    </row>
    <row r="35" spans="1:16378" s="2" customFormat="1" ht="57">
      <c r="A35" s="93"/>
      <c r="B35" s="79" t="str">
        <f>CONCATENATE("A2) Apporto al miglioramento dell'istituzione scolastica (sottopeso ",'PESO AMBITI E SOTTOAMBITI'!B8*100,"%)")</f>
        <v>A2) Apporto al miglioramento dell'istituzione scolastica (sottopeso 20%)</v>
      </c>
      <c r="C35" s="8" t="s">
        <v>38</v>
      </c>
      <c r="D35" s="26"/>
      <c r="E35" s="34">
        <f t="shared" ref="E35:E40" si="2">IF(D35="SI",3,IF(D35="NO",0,0))</f>
        <v>0</v>
      </c>
      <c r="F35" s="32">
        <f>'PESO AMBITI E SOTTOAMBITI'!D$2*'PESO AMBITI E SOTTOAMBITI'!B$8/12*E35</f>
        <v>0</v>
      </c>
      <c r="G35" s="81"/>
      <c r="H35" s="82"/>
    </row>
    <row r="36" spans="1:16378" s="2" customFormat="1" ht="42.75">
      <c r="A36" s="93"/>
      <c r="B36" s="89"/>
      <c r="C36" s="8" t="s">
        <v>39</v>
      </c>
      <c r="D36" s="26"/>
      <c r="E36" s="34">
        <f t="shared" si="2"/>
        <v>0</v>
      </c>
      <c r="F36" s="32">
        <f>'PESO AMBITI E SOTTOAMBITI'!D$2*'PESO AMBITI E SOTTOAMBITI'!B$8/12*E36</f>
        <v>0</v>
      </c>
      <c r="G36" s="81"/>
      <c r="H36" s="82"/>
    </row>
    <row r="37" spans="1:16378" s="2" customFormat="1" ht="28.5">
      <c r="A37" s="93"/>
      <c r="B37" s="89"/>
      <c r="C37" s="8" t="s">
        <v>40</v>
      </c>
      <c r="D37" s="26"/>
      <c r="E37" s="34">
        <f t="shared" si="2"/>
        <v>0</v>
      </c>
      <c r="F37" s="32">
        <f>'PESO AMBITI E SOTTOAMBITI'!D$2*'PESO AMBITI E SOTTOAMBITI'!B$8/12*E37</f>
        <v>0</v>
      </c>
      <c r="G37" s="81"/>
      <c r="H37" s="82"/>
    </row>
    <row r="38" spans="1:16378" s="2" customFormat="1" ht="71.25">
      <c r="A38" s="93"/>
      <c r="B38" s="80"/>
      <c r="C38" s="8" t="s">
        <v>41</v>
      </c>
      <c r="D38" s="26"/>
      <c r="E38" s="34">
        <f>IF(D38="2 O PIU' PROGETTI",3,IF(D38="1 PROGETTO",2,IF(D38="NO",0,0)))</f>
        <v>0</v>
      </c>
      <c r="F38" s="32">
        <f>'PESO AMBITI E SOTTOAMBITI'!D$2*'PESO AMBITI E SOTTOAMBITI'!B$8/12*E38</f>
        <v>0</v>
      </c>
      <c r="G38" s="81"/>
      <c r="H38" s="82"/>
    </row>
    <row r="39" spans="1:16378" s="2" customFormat="1" ht="57">
      <c r="A39" s="93"/>
      <c r="B39" s="79" t="str">
        <f>CONCATENATE("A3) Miglioramento del successo formativo degli studenti (sottopeso ",'PESO AMBITI E SOTTOAMBITI'!B9*100,"%)")</f>
        <v>A3) Miglioramento del successo formativo degli studenti (sottopeso 30%)</v>
      </c>
      <c r="C39" s="8" t="s">
        <v>42</v>
      </c>
      <c r="D39" s="26"/>
      <c r="E39" s="34">
        <f>IF(D39="2 O PIU' CONCORSI OPPURE 1 CONCORSO PER PIU' CLASSI",3,IF(D39="1 CONCORSO",2,IF(D39="NO",0,0)))</f>
        <v>0</v>
      </c>
      <c r="F39" s="32">
        <f>'PESO AMBITI E SOTTOAMBITI'!D$2*'PESO AMBITI E SOTTOAMBITI'!B$9/6*E39</f>
        <v>0</v>
      </c>
      <c r="G39" s="81"/>
      <c r="H39" s="82"/>
    </row>
    <row r="40" spans="1:16378" s="2" customFormat="1" ht="57.75" thickBot="1">
      <c r="A40" s="94"/>
      <c r="B40" s="80"/>
      <c r="C40" s="8" t="s">
        <v>65</v>
      </c>
      <c r="D40" s="26"/>
      <c r="E40" s="34">
        <f t="shared" si="2"/>
        <v>0</v>
      </c>
      <c r="F40" s="32">
        <f>'PESO AMBITI E SOTTOAMBITI'!D$2*'PESO AMBITI E SOTTOAMBITI'!B$9/6*E40</f>
        <v>0</v>
      </c>
      <c r="G40" s="81"/>
      <c r="H40" s="82"/>
    </row>
    <row r="41" spans="1:16378" s="2" customFormat="1" ht="30" customHeight="1" thickBot="1">
      <c r="A41" s="68"/>
      <c r="B41" s="69"/>
      <c r="C41" s="70"/>
      <c r="D41" s="9" t="s">
        <v>4</v>
      </c>
      <c r="E41" s="35">
        <f>SUM(E27:E40)</f>
        <v>0</v>
      </c>
      <c r="F41" s="33">
        <f>SUM(F27:F40)</f>
        <v>0</v>
      </c>
      <c r="G41" s="23"/>
      <c r="H41" s="23"/>
    </row>
    <row r="42" spans="1:16378" s="2" customFormat="1" ht="20.100000000000001" customHeight="1">
      <c r="A42" s="12"/>
      <c r="B42" s="13"/>
      <c r="C42" s="13"/>
      <c r="D42" s="11"/>
      <c r="E42" s="11"/>
      <c r="F42" s="11"/>
      <c r="G42" s="13"/>
      <c r="H42" s="13"/>
    </row>
    <row r="43" spans="1:16378" s="2" customFormat="1" ht="30">
      <c r="A43" s="28" t="s">
        <v>0</v>
      </c>
      <c r="B43" s="28" t="s">
        <v>3</v>
      </c>
      <c r="C43" s="28" t="s">
        <v>1</v>
      </c>
      <c r="D43" s="28" t="s">
        <v>2</v>
      </c>
      <c r="E43" s="28" t="s">
        <v>30</v>
      </c>
      <c r="F43" s="28" t="s">
        <v>29</v>
      </c>
      <c r="G43" s="87" t="s">
        <v>28</v>
      </c>
      <c r="H43" s="88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</row>
    <row r="44" spans="1:16378" s="2" customFormat="1" ht="42.75">
      <c r="A44" s="79" t="s">
        <v>80</v>
      </c>
      <c r="B44" s="79" t="str">
        <f>CONCATENATE("B1) Risultati ottenuti dal docente/gruppo di docenti in relazione al potenziamento delle competenze degli alunni (sottopeso ",'PESO AMBITI E SOTTOAMBITI'!B10*100,"%)")</f>
        <v>B1) Risultati ottenuti dal docente/gruppo di docenti in relazione al potenziamento delle competenze degli alunni (sottopeso 45%)</v>
      </c>
      <c r="C44" s="8" t="s">
        <v>43</v>
      </c>
      <c r="D44" s="26"/>
      <c r="E44" s="34">
        <f>IF(D44="OLTRE 20 ORE",3,IF(D44="OLTRE 10 FINO A 20 ORE",2,IF(D44="FINO A 10 ORE",1,IF(D44="NO",0,0))))</f>
        <v>0</v>
      </c>
      <c r="F44" s="32">
        <f>'PESO AMBITI E SOTTOAMBITI'!D$3*'PESO AMBITI E SOTTOAMBITI'!B$10/9*E44</f>
        <v>0</v>
      </c>
      <c r="G44" s="81"/>
      <c r="H44" s="8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</row>
    <row r="45" spans="1:16378" s="2" customFormat="1" ht="28.5">
      <c r="A45" s="89"/>
      <c r="B45" s="89"/>
      <c r="C45" s="8" t="s">
        <v>44</v>
      </c>
      <c r="D45" s="26"/>
      <c r="E45" s="34">
        <f>IF(D45="SI",3,IF(D45="NO",0,0))</f>
        <v>0</v>
      </c>
      <c r="F45" s="32">
        <f>'PESO AMBITI E SOTTOAMBITI'!D$3*'PESO AMBITI E SOTTOAMBITI'!B$10/9*E45</f>
        <v>0</v>
      </c>
      <c r="G45" s="81"/>
      <c r="H45" s="8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</row>
    <row r="46" spans="1:16378" s="2" customFormat="1" ht="57">
      <c r="A46" s="89"/>
      <c r="B46" s="80"/>
      <c r="C46" s="8" t="s">
        <v>45</v>
      </c>
      <c r="D46" s="26"/>
      <c r="E46" s="34">
        <f>IF(D46="SISTEMATICAMENTE",3,IF(D46="FREQUENTEMENTE",2,IF(D46="OCCASIONALMENTE",1,IF(D46="MAI",0,0))))</f>
        <v>0</v>
      </c>
      <c r="F46" s="32">
        <f>'PESO AMBITI E SOTTOAMBITI'!D$3*'PESO AMBITI E SOTTOAMBITI'!B$10/9*E46</f>
        <v>0</v>
      </c>
      <c r="G46" s="81"/>
      <c r="H46" s="82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</row>
    <row r="47" spans="1:16378" s="2" customFormat="1" ht="71.25">
      <c r="A47" s="89"/>
      <c r="B47" s="79" t="str">
        <f>CONCATENATE("B2) Innovazione didattica e metodologica (sottopeso ",'PESO AMBITI E SOTTOAMBITI'!B11*100,"%)")</f>
        <v>B2) Innovazione didattica e metodologica (sottopeso 35%)</v>
      </c>
      <c r="C47" s="8" t="s">
        <v>46</v>
      </c>
      <c r="D47" s="26"/>
      <c r="E47" s="34">
        <f>IF(D47="SI",3,IF(D47="NO",0,0))</f>
        <v>0</v>
      </c>
      <c r="F47" s="32">
        <f>'PESO AMBITI E SOTTOAMBITI'!D$3*'PESO AMBITI E SOTTOAMBITI'!B$11/12*E47</f>
        <v>0</v>
      </c>
      <c r="G47" s="111"/>
      <c r="H47" s="11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</row>
    <row r="48" spans="1:16378" s="2" customFormat="1" ht="57">
      <c r="A48" s="89"/>
      <c r="B48" s="89"/>
      <c r="C48" s="8" t="s">
        <v>47</v>
      </c>
      <c r="D48" s="26"/>
      <c r="E48" s="34">
        <f>IF(D48="SISTEMATICAMENTE",3,IF(D48="FREQUENTEMENTE",2,IF(D48="OCCASIONALMENTE",1,IF(D48="MAI",0,0))))</f>
        <v>0</v>
      </c>
      <c r="F48" s="32">
        <f>'PESO AMBITI E SOTTOAMBITI'!D$3*'PESO AMBITI E SOTTOAMBITI'!B$11/12*E48</f>
        <v>0</v>
      </c>
      <c r="G48" s="81"/>
      <c r="H48" s="8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</row>
    <row r="49" spans="1:16378" s="2" customFormat="1" ht="28.5">
      <c r="A49" s="89"/>
      <c r="B49" s="89"/>
      <c r="C49" s="8" t="s">
        <v>48</v>
      </c>
      <c r="D49" s="26"/>
      <c r="E49" s="34">
        <f>IF(D49="SISTEMATICAMENTE",3,IF(D49="FREQUENTEMENTE",2,IF(D49="OCCASIONALMENTE",1,IF(D49="MAI",0,0))))</f>
        <v>0</v>
      </c>
      <c r="F49" s="32">
        <f>'PESO AMBITI E SOTTOAMBITI'!D$3*'PESO AMBITI E SOTTOAMBITI'!B$11/12*E49</f>
        <v>0</v>
      </c>
      <c r="G49" s="58"/>
      <c r="H49" s="59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</row>
    <row r="50" spans="1:16378" s="2" customFormat="1" ht="28.5">
      <c r="A50" s="89"/>
      <c r="B50" s="80"/>
      <c r="C50" s="62" t="s">
        <v>73</v>
      </c>
      <c r="D50" s="26"/>
      <c r="E50" s="34">
        <f>IF(D50="SI",3,IF(D50="NO",0,0))</f>
        <v>0</v>
      </c>
      <c r="F50" s="32">
        <f>'PESO AMBITI E SOTTOAMBITI'!D$3*'PESO AMBITI E SOTTOAMBITI'!B$11/12*E50</f>
        <v>0</v>
      </c>
      <c r="G50" s="75"/>
      <c r="H50" s="7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</row>
    <row r="51" spans="1:16378" s="2" customFormat="1" ht="57">
      <c r="A51" s="89"/>
      <c r="B51" s="79" t="str">
        <f>CONCATENATE("B3) Collaborazione alla ricerca didattica, alla documentazione e alla diffusione di buone pratiche didattiche (sottopeso ",'PESO AMBITI E SOTTOAMBITI'!B12*100,"%)")</f>
        <v>B3) Collaborazione alla ricerca didattica, alla documentazione e alla diffusione di buone pratiche didattiche (sottopeso 20%)</v>
      </c>
      <c r="C51" s="8" t="s">
        <v>49</v>
      </c>
      <c r="D51" s="26"/>
      <c r="E51" s="34">
        <f t="shared" ref="E51:E54" si="3">IF(D51="SI",3,IF(D51="NO",0,0))</f>
        <v>0</v>
      </c>
      <c r="F51" s="32">
        <f>'PESO AMBITI E SOTTOAMBITI'!D$3*'PESO AMBITI E SOTTOAMBITI'!B$12/12*E51</f>
        <v>0</v>
      </c>
      <c r="G51" s="81"/>
      <c r="H51" s="8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</row>
    <row r="52" spans="1:16378" s="2" customFormat="1" ht="42.75">
      <c r="A52" s="89"/>
      <c r="B52" s="89"/>
      <c r="C52" s="8" t="s">
        <v>50</v>
      </c>
      <c r="D52" s="26"/>
      <c r="E52" s="34">
        <f t="shared" si="3"/>
        <v>0</v>
      </c>
      <c r="F52" s="32">
        <f>'PESO AMBITI E SOTTOAMBITI'!D$3*'PESO AMBITI E SOTTOAMBITI'!B$12/12*E52</f>
        <v>0</v>
      </c>
      <c r="G52" s="81"/>
      <c r="H52" s="8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</row>
    <row r="53" spans="1:16378" s="2" customFormat="1" ht="28.5">
      <c r="A53" s="89"/>
      <c r="B53" s="89"/>
      <c r="C53" s="8" t="s">
        <v>51</v>
      </c>
      <c r="D53" s="26"/>
      <c r="E53" s="34">
        <f t="shared" si="3"/>
        <v>0</v>
      </c>
      <c r="F53" s="32">
        <f>'PESO AMBITI E SOTTOAMBITI'!D$3*'PESO AMBITI E SOTTOAMBITI'!B$12/12*E53</f>
        <v>0</v>
      </c>
      <c r="G53" s="81"/>
      <c r="H53" s="8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</row>
    <row r="54" spans="1:16378" s="2" customFormat="1" ht="57.75" thickBot="1">
      <c r="A54" s="89"/>
      <c r="B54" s="80"/>
      <c r="C54" s="8" t="s">
        <v>52</v>
      </c>
      <c r="D54" s="26"/>
      <c r="E54" s="34">
        <f t="shared" si="3"/>
        <v>0</v>
      </c>
      <c r="F54" s="32">
        <f>'PESO AMBITI E SOTTOAMBITI'!D$3*'PESO AMBITI E SOTTOAMBITI'!B$12/12*E54</f>
        <v>0</v>
      </c>
      <c r="G54" s="81"/>
      <c r="H54" s="82"/>
      <c r="I54" s="4"/>
      <c r="J54" s="60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</row>
    <row r="55" spans="1:16378" s="2" customFormat="1" ht="30" customHeight="1" thickBot="1">
      <c r="A55" s="68"/>
      <c r="B55" s="69"/>
      <c r="C55" s="70"/>
      <c r="D55" s="9" t="s">
        <v>4</v>
      </c>
      <c r="E55" s="35">
        <f>SUM(E44:E54)</f>
        <v>0</v>
      </c>
      <c r="F55" s="33">
        <f>SUM(F44:F54)</f>
        <v>0</v>
      </c>
      <c r="G55" s="13"/>
      <c r="H55" s="13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</row>
    <row r="56" spans="1:16378" s="2" customFormat="1" ht="20.100000000000001" customHeight="1">
      <c r="A56" s="12"/>
      <c r="B56" s="13"/>
      <c r="C56" s="13"/>
      <c r="D56" s="11"/>
      <c r="E56" s="11"/>
      <c r="F56" s="11"/>
      <c r="G56" s="13"/>
      <c r="H56" s="13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</row>
    <row r="57" spans="1:16378" s="2" customFormat="1" ht="30">
      <c r="A57" s="28" t="s">
        <v>0</v>
      </c>
      <c r="B57" s="28" t="s">
        <v>3</v>
      </c>
      <c r="C57" s="28" t="s">
        <v>1</v>
      </c>
      <c r="D57" s="28" t="s">
        <v>2</v>
      </c>
      <c r="E57" s="28" t="s">
        <v>30</v>
      </c>
      <c r="F57" s="28" t="s">
        <v>29</v>
      </c>
      <c r="G57" s="113" t="s">
        <v>28</v>
      </c>
      <c r="H57" s="11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</row>
    <row r="58" spans="1:16378" s="2" customFormat="1" ht="90" customHeight="1">
      <c r="A58" s="109" t="s">
        <v>81</v>
      </c>
      <c r="B58" s="107" t="str">
        <f>CONCATENATE("C1) Responsabilità assunte nel coordinamento organizzativo e didattico (sottopeso ",'PESO AMBITI E SOTTOAMBITI'!B13*100,"%)")</f>
        <v>C1) Responsabilità assunte nel coordinamento organizzativo e didattico (sottopeso 70%)</v>
      </c>
      <c r="C58" s="8" t="s">
        <v>53</v>
      </c>
      <c r="D58" s="26"/>
      <c r="E58" s="36">
        <f>IF(D58="SI",3,IF(D58="NO",0,0))</f>
        <v>0</v>
      </c>
      <c r="F58" s="32">
        <f>'PESO AMBITI E SOTTOAMBITI'!D$4*'PESO AMBITI E SOTTOAMBITI'!B$13/24*E58</f>
        <v>0</v>
      </c>
      <c r="G58" s="74"/>
      <c r="H58" s="7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</row>
    <row r="59" spans="1:16378" s="2" customFormat="1" ht="99.75">
      <c r="A59" s="110"/>
      <c r="B59" s="108"/>
      <c r="C59" s="8" t="s">
        <v>66</v>
      </c>
      <c r="D59" s="26"/>
      <c r="E59" s="36">
        <f>IF(D59="3 O PIU' INCARICHI",3,IF(D59="2 INCARICHI",2,IF(D59="1 INCARICO",1,IF(D59="NO",0,0))))</f>
        <v>0</v>
      </c>
      <c r="F59" s="32">
        <f>'PESO AMBITI E SOTTOAMBITI'!D$4*'PESO AMBITI E SOTTOAMBITI'!B$13/24*E59</f>
        <v>0</v>
      </c>
      <c r="G59" s="74"/>
      <c r="H59" s="74"/>
      <c r="I59" s="27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</row>
    <row r="60" spans="1:16378" s="2" customFormat="1" ht="28.5">
      <c r="A60" s="110"/>
      <c r="B60" s="108"/>
      <c r="C60" s="8" t="s">
        <v>67</v>
      </c>
      <c r="D60" s="26"/>
      <c r="E60" s="36">
        <f>IF(D60="SI",3,IF(D60="NO",0,0))</f>
        <v>0</v>
      </c>
      <c r="F60" s="32">
        <f>'PESO AMBITI E SOTTOAMBITI'!D$4*'PESO AMBITI E SOTTOAMBITI'!B$13/24*E60</f>
        <v>0</v>
      </c>
      <c r="G60" s="74"/>
      <c r="H60" s="74"/>
      <c r="I60" s="27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</row>
    <row r="61" spans="1:16378" s="2" customFormat="1" ht="57">
      <c r="A61" s="110"/>
      <c r="B61" s="108"/>
      <c r="C61" s="8" t="s">
        <v>68</v>
      </c>
      <c r="D61" s="26"/>
      <c r="E61" s="36">
        <f t="shared" ref="E61:E68" si="4">IF(D61="SI",3,IF(D61="NO",0,0))</f>
        <v>0</v>
      </c>
      <c r="F61" s="32">
        <f>'PESO AMBITI E SOTTOAMBITI'!D$4*'PESO AMBITI E SOTTOAMBITI'!B$13/24*E61</f>
        <v>0</v>
      </c>
      <c r="G61" s="74"/>
      <c r="H61" s="7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</row>
    <row r="62" spans="1:16378" s="2" customFormat="1" ht="28.5">
      <c r="A62" s="110"/>
      <c r="B62" s="108"/>
      <c r="C62" s="8" t="s">
        <v>69</v>
      </c>
      <c r="D62" s="26"/>
      <c r="E62" s="34">
        <f>IF(D62="REFERENTE",3,IF(D62="ADDETTO",2,IF(D62="NO",0,0)))</f>
        <v>0</v>
      </c>
      <c r="F62" s="32">
        <f>'PESO AMBITI E SOTTOAMBITI'!D$4*'PESO AMBITI E SOTTOAMBITI'!B$13/24*E62</f>
        <v>0</v>
      </c>
      <c r="G62" s="75"/>
      <c r="H62" s="75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</row>
    <row r="63" spans="1:16378" s="2" customFormat="1" ht="42.75">
      <c r="A63" s="110"/>
      <c r="B63" s="108"/>
      <c r="C63" s="8" t="s">
        <v>70</v>
      </c>
      <c r="D63" s="26"/>
      <c r="E63" s="36">
        <f t="shared" ref="E63:E64" si="5">IF(D63="SI",3,IF(D63="NO",0,0))</f>
        <v>0</v>
      </c>
      <c r="F63" s="32">
        <f>'PESO AMBITI E SOTTOAMBITI'!D$4*'PESO AMBITI E SOTTOAMBITI'!B$13/24*E63</f>
        <v>0</v>
      </c>
      <c r="G63" s="74"/>
      <c r="H63" s="7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</row>
    <row r="64" spans="1:16378" s="2" customFormat="1">
      <c r="A64" s="110"/>
      <c r="B64" s="108"/>
      <c r="C64" s="8" t="s">
        <v>71</v>
      </c>
      <c r="D64" s="26"/>
      <c r="E64" s="36">
        <f t="shared" si="5"/>
        <v>0</v>
      </c>
      <c r="F64" s="32">
        <f>'PESO AMBITI E SOTTOAMBITI'!D$4*'PESO AMBITI E SOTTOAMBITI'!B$13/24*E64</f>
        <v>0</v>
      </c>
      <c r="G64" s="74"/>
      <c r="H64" s="7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</row>
    <row r="65" spans="1:16378" s="2" customFormat="1" ht="85.5">
      <c r="A65" s="110"/>
      <c r="B65" s="108"/>
      <c r="C65" s="62" t="s">
        <v>72</v>
      </c>
      <c r="D65" s="26"/>
      <c r="E65" s="36">
        <f>IF(D65="4 O PIU' GIORNATE",3,IF(D65="3 GIORNATE",2,IF(D65="1 o 2 GIORNATE",1,IF(D65="NO",0,0))))</f>
        <v>0</v>
      </c>
      <c r="F65" s="32">
        <f>'PESO AMBITI E SOTTOAMBITI'!D$4*'PESO AMBITI E SOTTOAMBITI'!B$13/24*E65</f>
        <v>0</v>
      </c>
      <c r="G65" s="75"/>
      <c r="H65" s="7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</row>
    <row r="66" spans="1:16378" s="2" customFormat="1" ht="42.75">
      <c r="A66" s="110"/>
      <c r="B66" s="107" t="str">
        <f>CONCATENATE("C2) Responsabilità assunte nella formazione del personale (sottopeso ",'PESO AMBITI E SOTTOAMBITI'!B14*100,"%)")</f>
        <v>C2) Responsabilità assunte nella formazione del personale (sottopeso 30%)</v>
      </c>
      <c r="C66" s="8" t="s">
        <v>54</v>
      </c>
      <c r="D66" s="26"/>
      <c r="E66" s="36">
        <f t="shared" si="4"/>
        <v>0</v>
      </c>
      <c r="F66" s="32">
        <f>'PESO AMBITI E SOTTOAMBITI'!D$4*'PESO AMBITI E SOTTOAMBITI'!B$14/9*E66</f>
        <v>0</v>
      </c>
      <c r="G66" s="74"/>
      <c r="H66" s="7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</row>
    <row r="67" spans="1:16378" s="2" customFormat="1" ht="42.75">
      <c r="A67" s="110"/>
      <c r="B67" s="108"/>
      <c r="C67" s="8" t="s">
        <v>55</v>
      </c>
      <c r="D67" s="26"/>
      <c r="E67" s="36">
        <f t="shared" si="4"/>
        <v>0</v>
      </c>
      <c r="F67" s="32">
        <f>'PESO AMBITI E SOTTOAMBITI'!D$4*'PESO AMBITI E SOTTOAMBITI'!B$14/9*E67</f>
        <v>0</v>
      </c>
      <c r="G67" s="74"/>
      <c r="H67" s="7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</row>
    <row r="68" spans="1:16378" s="2" customFormat="1" ht="57.75" thickBot="1">
      <c r="A68" s="110"/>
      <c r="B68" s="108"/>
      <c r="C68" s="8" t="s">
        <v>56</v>
      </c>
      <c r="D68" s="26"/>
      <c r="E68" s="36">
        <f t="shared" si="4"/>
        <v>0</v>
      </c>
      <c r="F68" s="32">
        <f>'PESO AMBITI E SOTTOAMBITI'!D$4*'PESO AMBITI E SOTTOAMBITI'!B$14/9*E68</f>
        <v>0</v>
      </c>
      <c r="G68" s="74"/>
      <c r="H68" s="7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</row>
    <row r="69" spans="1:16378" s="2" customFormat="1" ht="30" customHeight="1" thickBot="1">
      <c r="A69" s="68"/>
      <c r="B69" s="69"/>
      <c r="C69" s="70"/>
      <c r="D69" s="9" t="s">
        <v>4</v>
      </c>
      <c r="E69" s="37">
        <f>SUM(E58:E68)</f>
        <v>0</v>
      </c>
      <c r="F69" s="38">
        <f>SUM(F58:F68)</f>
        <v>0</v>
      </c>
      <c r="G69" s="30"/>
      <c r="H69" s="10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</row>
    <row r="70" spans="1:16378" s="24" customFormat="1" ht="24.95" customHeight="1"/>
    <row r="71" spans="1:16378" s="24" customFormat="1" ht="24.95" customHeight="1"/>
    <row r="72" spans="1:16378" s="24" customFormat="1" ht="24.95" customHeight="1"/>
    <row r="73" spans="1:16378" s="7" customFormat="1" ht="20.100000000000001" customHeight="1"/>
    <row r="74" spans="1:16378" s="7" customFormat="1" ht="24.95" customHeight="1"/>
    <row r="75" spans="1:16378" s="7" customFormat="1" ht="24.95" customHeight="1">
      <c r="A75" s="14"/>
      <c r="B75" s="15"/>
      <c r="C75" s="15"/>
      <c r="D75" s="15"/>
      <c r="E75" s="15"/>
      <c r="F75" s="15"/>
    </row>
    <row r="76" spans="1:16378" ht="30" customHeight="1">
      <c r="A76" s="1"/>
    </row>
    <row r="77" spans="1:16378" ht="30" customHeight="1">
      <c r="A77" s="1"/>
    </row>
    <row r="78" spans="1:16378" ht="30" customHeight="1">
      <c r="A78" s="1"/>
    </row>
    <row r="79" spans="1:16378" ht="30" customHeight="1">
      <c r="A79" s="1"/>
    </row>
    <row r="80" spans="1:16378" ht="30" customHeight="1">
      <c r="A80" s="1"/>
    </row>
    <row r="81" spans="1:1" ht="30" customHeight="1">
      <c r="A81" s="1"/>
    </row>
    <row r="82" spans="1:1" ht="30" customHeight="1">
      <c r="A82" s="1"/>
    </row>
    <row r="83" spans="1:1" ht="30" customHeight="1">
      <c r="A83" s="1"/>
    </row>
    <row r="84" spans="1:1" ht="30" customHeight="1">
      <c r="A84" s="1"/>
    </row>
    <row r="85" spans="1:1" ht="30" customHeight="1">
      <c r="A85" s="1"/>
    </row>
    <row r="86" spans="1:1" ht="30" customHeight="1">
      <c r="A86" s="1"/>
    </row>
    <row r="87" spans="1:1" ht="30" customHeight="1">
      <c r="A87" s="1"/>
    </row>
    <row r="88" spans="1:1" ht="30" customHeight="1">
      <c r="A88" s="1"/>
    </row>
    <row r="89" spans="1:1" ht="30" customHeight="1">
      <c r="A89" s="1"/>
    </row>
    <row r="90" spans="1:1" ht="30" customHeight="1">
      <c r="A90" s="1"/>
    </row>
    <row r="91" spans="1:1" ht="30" customHeight="1">
      <c r="A91" s="1"/>
    </row>
    <row r="92" spans="1:1" ht="30" customHeight="1">
      <c r="A92" s="1"/>
    </row>
    <row r="93" spans="1:1" ht="30" customHeight="1">
      <c r="A93" s="1"/>
    </row>
    <row r="94" spans="1:1" ht="30" customHeight="1">
      <c r="A94" s="1"/>
    </row>
    <row r="95" spans="1:1" ht="30" customHeight="1">
      <c r="A95" s="1"/>
    </row>
    <row r="96" spans="1:1" ht="30" customHeight="1">
      <c r="A96" s="1"/>
    </row>
    <row r="97" spans="1:1" ht="30" customHeight="1">
      <c r="A97" s="1"/>
    </row>
    <row r="98" spans="1:1" ht="30" customHeight="1">
      <c r="A98" s="1"/>
    </row>
    <row r="99" spans="1:1" ht="30" customHeight="1">
      <c r="A99" s="1"/>
    </row>
    <row r="100" spans="1:1" ht="30" customHeight="1">
      <c r="A100" s="1"/>
    </row>
    <row r="101" spans="1:1" ht="30" customHeight="1">
      <c r="A101" s="1"/>
    </row>
    <row r="102" spans="1:1" ht="30" customHeight="1">
      <c r="A102" s="1"/>
    </row>
    <row r="103" spans="1:1" ht="30" customHeight="1">
      <c r="A103" s="1"/>
    </row>
    <row r="104" spans="1:1" ht="30" customHeight="1">
      <c r="A104" s="1"/>
    </row>
    <row r="105" spans="1:1" ht="30" customHeight="1">
      <c r="A105" s="1"/>
    </row>
    <row r="106" spans="1:1" ht="30" customHeight="1">
      <c r="A106" s="1"/>
    </row>
    <row r="107" spans="1:1" ht="30" customHeight="1">
      <c r="A107" s="1"/>
    </row>
    <row r="108" spans="1:1" ht="30" customHeight="1">
      <c r="A108" s="1"/>
    </row>
    <row r="109" spans="1:1" ht="30" customHeight="1">
      <c r="A109" s="1"/>
    </row>
    <row r="110" spans="1:1" ht="30" customHeight="1">
      <c r="A110" s="1"/>
    </row>
    <row r="111" spans="1:1" ht="30" customHeight="1">
      <c r="A111" s="1"/>
    </row>
    <row r="112" spans="1:1" ht="30" customHeight="1">
      <c r="A112" s="1"/>
    </row>
    <row r="113" spans="1:1" ht="30" customHeight="1">
      <c r="A113" s="1"/>
    </row>
    <row r="114" spans="1:1" ht="30" customHeight="1">
      <c r="A114" s="1"/>
    </row>
    <row r="115" spans="1:1" ht="30" customHeight="1">
      <c r="A115" s="1"/>
    </row>
    <row r="116" spans="1:1" ht="30" customHeight="1">
      <c r="A116" s="1"/>
    </row>
    <row r="117" spans="1:1" ht="30" customHeight="1">
      <c r="A117" s="1"/>
    </row>
    <row r="118" spans="1:1" ht="30" customHeight="1">
      <c r="A118" s="1"/>
    </row>
    <row r="119" spans="1:1" ht="30" customHeight="1">
      <c r="A119" s="1"/>
    </row>
    <row r="120" spans="1:1" ht="30" customHeight="1">
      <c r="A120" s="1"/>
    </row>
    <row r="121" spans="1:1" ht="30" customHeight="1">
      <c r="A121" s="1"/>
    </row>
    <row r="122" spans="1:1" ht="30" customHeight="1">
      <c r="A122" s="1"/>
    </row>
    <row r="123" spans="1:1" ht="30" customHeight="1">
      <c r="A123" s="1"/>
    </row>
    <row r="124" spans="1:1" ht="30" customHeight="1">
      <c r="A124" s="1"/>
    </row>
    <row r="125" spans="1:1" ht="30" customHeight="1">
      <c r="A125" s="1"/>
    </row>
    <row r="126" spans="1:1" ht="30" customHeight="1">
      <c r="A126" s="1"/>
    </row>
    <row r="127" spans="1:1" ht="30" customHeight="1">
      <c r="A127" s="1"/>
    </row>
    <row r="128" spans="1:1" ht="30" customHeight="1">
      <c r="A128" s="1"/>
    </row>
    <row r="129" spans="1:1" ht="30" customHeight="1">
      <c r="A129" s="1"/>
    </row>
    <row r="130" spans="1:1" ht="30" customHeight="1">
      <c r="A130" s="1"/>
    </row>
    <row r="131" spans="1:1" ht="30" customHeight="1">
      <c r="A131" s="1"/>
    </row>
    <row r="132" spans="1:1" ht="30" customHeight="1">
      <c r="A132" s="1"/>
    </row>
    <row r="133" spans="1:1" ht="30" customHeight="1">
      <c r="A133" s="1"/>
    </row>
    <row r="134" spans="1:1" ht="30" customHeight="1">
      <c r="A134" s="1"/>
    </row>
    <row r="135" spans="1:1" ht="30" customHeight="1">
      <c r="A135" s="1"/>
    </row>
    <row r="136" spans="1:1" ht="30" customHeight="1">
      <c r="A136" s="1"/>
    </row>
    <row r="137" spans="1:1" ht="30" customHeight="1">
      <c r="A137" s="1"/>
    </row>
    <row r="138" spans="1:1" ht="30" customHeight="1">
      <c r="A138" s="1"/>
    </row>
    <row r="139" spans="1:1" ht="30" customHeight="1">
      <c r="A139" s="1"/>
    </row>
    <row r="140" spans="1:1" ht="30" customHeight="1">
      <c r="A140" s="1"/>
    </row>
    <row r="141" spans="1:1" ht="30" customHeight="1">
      <c r="A141" s="1"/>
    </row>
    <row r="142" spans="1:1" ht="30" customHeight="1">
      <c r="A142" s="1"/>
    </row>
    <row r="143" spans="1:1" ht="30" customHeight="1">
      <c r="A143" s="1"/>
    </row>
    <row r="144" spans="1:1" ht="30" customHeight="1">
      <c r="A144" s="1"/>
    </row>
    <row r="145" spans="1:1" ht="30" customHeight="1">
      <c r="A145" s="1"/>
    </row>
    <row r="146" spans="1:1" ht="30" customHeight="1">
      <c r="A146" s="1"/>
    </row>
    <row r="147" spans="1:1" ht="30" customHeight="1">
      <c r="A147" s="1"/>
    </row>
    <row r="148" spans="1:1" ht="30" customHeight="1">
      <c r="A148" s="1"/>
    </row>
    <row r="149" spans="1:1" ht="30" customHeight="1">
      <c r="A149" s="1"/>
    </row>
    <row r="150" spans="1:1" ht="30" customHeight="1">
      <c r="A150" s="1"/>
    </row>
    <row r="151" spans="1:1" ht="30" customHeight="1">
      <c r="A151" s="1"/>
    </row>
    <row r="152" spans="1:1" ht="30" customHeight="1">
      <c r="A152" s="1"/>
    </row>
    <row r="153" spans="1:1" ht="30" customHeight="1">
      <c r="A153" s="1"/>
    </row>
    <row r="154" spans="1:1" ht="30" customHeight="1">
      <c r="A154" s="1"/>
    </row>
    <row r="155" spans="1:1" ht="30" customHeight="1">
      <c r="A155" s="1"/>
    </row>
    <row r="156" spans="1:1" ht="30" customHeight="1">
      <c r="A156" s="1"/>
    </row>
    <row r="157" spans="1:1" ht="30" customHeight="1">
      <c r="A157" s="1"/>
    </row>
    <row r="158" spans="1:1" ht="30" customHeight="1">
      <c r="A158" s="1"/>
    </row>
    <row r="159" spans="1:1" ht="30" customHeight="1">
      <c r="A159" s="1"/>
    </row>
    <row r="160" spans="1:1" ht="30" customHeight="1">
      <c r="A160" s="1"/>
    </row>
    <row r="161" spans="1:1" ht="30" customHeight="1">
      <c r="A161" s="1"/>
    </row>
    <row r="162" spans="1:1" ht="30" customHeight="1">
      <c r="A162" s="1"/>
    </row>
    <row r="163" spans="1:1" ht="30" customHeight="1">
      <c r="A163" s="1"/>
    </row>
    <row r="164" spans="1:1" ht="30" customHeight="1">
      <c r="A164" s="1"/>
    </row>
    <row r="165" spans="1:1" ht="30" customHeight="1">
      <c r="A165" s="1"/>
    </row>
    <row r="166" spans="1:1" ht="30" customHeight="1">
      <c r="A166" s="1"/>
    </row>
    <row r="167" spans="1:1" ht="30" customHeight="1">
      <c r="A167" s="1"/>
    </row>
    <row r="168" spans="1:1" ht="30" customHeight="1">
      <c r="A168" s="1"/>
    </row>
    <row r="169" spans="1:1" ht="30" customHeight="1">
      <c r="A169" s="1"/>
    </row>
  </sheetData>
  <sheetProtection password="D94A" sheet="1" objects="1" scenarios="1" selectLockedCells="1"/>
  <mergeCells count="65">
    <mergeCell ref="G64:H64"/>
    <mergeCell ref="G32:H32"/>
    <mergeCell ref="G33:H33"/>
    <mergeCell ref="G34:H34"/>
    <mergeCell ref="B35:B38"/>
    <mergeCell ref="G35:H35"/>
    <mergeCell ref="G36:H36"/>
    <mergeCell ref="G40:H40"/>
    <mergeCell ref="G39:H39"/>
    <mergeCell ref="G43:H43"/>
    <mergeCell ref="G58:H58"/>
    <mergeCell ref="G59:H59"/>
    <mergeCell ref="G61:H61"/>
    <mergeCell ref="G62:H62"/>
    <mergeCell ref="G50:H50"/>
    <mergeCell ref="G51:H51"/>
    <mergeCell ref="B66:B68"/>
    <mergeCell ref="B58:B65"/>
    <mergeCell ref="A58:A68"/>
    <mergeCell ref="G66:H66"/>
    <mergeCell ref="B47:B50"/>
    <mergeCell ref="B51:B54"/>
    <mergeCell ref="A44:A54"/>
    <mergeCell ref="B44:B46"/>
    <mergeCell ref="G48:H48"/>
    <mergeCell ref="G46:H46"/>
    <mergeCell ref="G45:H45"/>
    <mergeCell ref="G44:H44"/>
    <mergeCell ref="G47:H47"/>
    <mergeCell ref="G67:H67"/>
    <mergeCell ref="G68:H68"/>
    <mergeCell ref="G57:H57"/>
    <mergeCell ref="C8:H8"/>
    <mergeCell ref="G28:H28"/>
    <mergeCell ref="G29:H29"/>
    <mergeCell ref="G30:H30"/>
    <mergeCell ref="G31:H31"/>
    <mergeCell ref="A17:H17"/>
    <mergeCell ref="A18:H18"/>
    <mergeCell ref="A19:H19"/>
    <mergeCell ref="A11:G11"/>
    <mergeCell ref="A13:G13"/>
    <mergeCell ref="A15:G15"/>
    <mergeCell ref="A27:A33"/>
    <mergeCell ref="G52:H52"/>
    <mergeCell ref="G53:H53"/>
    <mergeCell ref="G54:H54"/>
    <mergeCell ref="G60:H60"/>
    <mergeCell ref="A34:A40"/>
    <mergeCell ref="C7:H7"/>
    <mergeCell ref="G63:H63"/>
    <mergeCell ref="G65:H65"/>
    <mergeCell ref="A1:H1"/>
    <mergeCell ref="A2:H2"/>
    <mergeCell ref="A3:H3"/>
    <mergeCell ref="B39:B40"/>
    <mergeCell ref="G37:H37"/>
    <mergeCell ref="G38:H38"/>
    <mergeCell ref="A6:B6"/>
    <mergeCell ref="C6:H6"/>
    <mergeCell ref="G26:H26"/>
    <mergeCell ref="G27:H27"/>
    <mergeCell ref="B27:B34"/>
    <mergeCell ref="A7:B7"/>
    <mergeCell ref="A8:B8"/>
  </mergeCells>
  <dataValidations count="8">
    <dataValidation type="list" allowBlank="1" showInputMessage="1" showErrorMessage="1" sqref="D58 D47 D60:D61 D45 D32 D40 D35:D37 D50:D54 D63:D64 D66:D68">
      <formula1>"SI,NO"</formula1>
    </dataValidation>
    <dataValidation type="list" allowBlank="1" showInputMessage="1" showErrorMessage="1" sqref="D59">
      <formula1>"3 O PIU' INCARICHI,2 INCARICHI,1 INCARICO,NO"</formula1>
    </dataValidation>
    <dataValidation type="list" allowBlank="1" showInputMessage="1" showErrorMessage="1" sqref="D46 D27:D31 D33:D34 D48:D49">
      <formula1>"SISTEMATICAMENTE,FREQUENTEMENTE,OCCASIONALMENTE,MAI"</formula1>
    </dataValidation>
    <dataValidation type="list" allowBlank="1" showInputMessage="1" showErrorMessage="1" sqref="D39">
      <formula1>"2 O PIU' CONCORSI OPPURE 1 CONCORSO PER PIU' CLASSI,1 CONCORSO,NO"</formula1>
    </dataValidation>
    <dataValidation type="list" allowBlank="1" showInputMessage="1" showErrorMessage="1" sqref="D38">
      <formula1>"2 O PIU' PROGETTI,1 PROGETTO,NO"</formula1>
    </dataValidation>
    <dataValidation type="list" allowBlank="1" showInputMessage="1" showErrorMessage="1" sqref="D44">
      <formula1>"OLTRE 20 ORE,OLTRE 10 FINO A 20 ORE,FINO A 10 ORE,NO"</formula1>
    </dataValidation>
    <dataValidation type="list" allowBlank="1" showInputMessage="1" showErrorMessage="1" sqref="D62">
      <formula1>"REFERENTE,ADDETTO,NO"</formula1>
    </dataValidation>
    <dataValidation type="list" allowBlank="1" showInputMessage="1" showErrorMessage="1" sqref="D65">
      <formula1>"4 O PIU' GIORNATE,3 GIORNATE,1 o 2 GIORNATE,NO"</formula1>
    </dataValidation>
  </dataValidations>
  <printOptions horizontalCentered="1"/>
  <pageMargins left="0.51181102362204722" right="0.51181102362204722" top="0.59055118110236227" bottom="0.59055118110236227" header="0.31496062992125984" footer="0.31496062992125984"/>
  <pageSetup paperSize="9" scale="78" orientation="landscape" r:id="rId1"/>
  <headerFooter>
    <oddFooter>&amp;CPagina &amp;P di &amp;N</oddFooter>
  </headerFooter>
  <rowBreaks count="3" manualBreakCount="3">
    <brk id="25" max="6" man="1"/>
    <brk id="42" max="6" man="1"/>
    <brk id="56" max="6" man="1"/>
  </rowBreaks>
  <ignoredErrors>
    <ignoredError sqref="E59 E32 E62 E65 E46:E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D167"/>
  <sheetViews>
    <sheetView workbookViewId="0">
      <selection activeCell="B3" sqref="B3"/>
    </sheetView>
  </sheetViews>
  <sheetFormatPr defaultRowHeight="14.25"/>
  <cols>
    <col min="1" max="1" width="60.28515625" style="7" bestFit="1" customWidth="1"/>
    <col min="2" max="2" width="20.7109375" style="7" customWidth="1"/>
    <col min="3" max="3" width="56" style="7" bestFit="1" customWidth="1"/>
    <col min="4" max="4" width="40.7109375" style="7" customWidth="1"/>
    <col min="5" max="14" width="20.7109375" style="7" customWidth="1"/>
    <col min="15" max="16384" width="9.140625" style="7"/>
  </cols>
  <sheetData>
    <row r="1" spans="1:4" ht="30" customHeight="1">
      <c r="A1" s="16" t="s">
        <v>8</v>
      </c>
      <c r="B1" s="17" t="s">
        <v>10</v>
      </c>
      <c r="C1" s="18"/>
      <c r="D1" s="66" t="s">
        <v>74</v>
      </c>
    </row>
    <row r="2" spans="1:4" ht="30" customHeight="1">
      <c r="A2" s="19" t="s">
        <v>11</v>
      </c>
      <c r="B2" s="31">
        <v>0.4</v>
      </c>
      <c r="C2" s="18"/>
      <c r="D2" s="67">
        <v>42</v>
      </c>
    </row>
    <row r="3" spans="1:4" ht="30" customHeight="1">
      <c r="A3" s="19" t="s">
        <v>12</v>
      </c>
      <c r="B3" s="31">
        <v>0.3</v>
      </c>
      <c r="C3" s="18"/>
      <c r="D3" s="67">
        <v>33</v>
      </c>
    </row>
    <row r="4" spans="1:4" ht="30" customHeight="1">
      <c r="A4" s="19" t="s">
        <v>13</v>
      </c>
      <c r="B4" s="20">
        <f>1-B2-B3</f>
        <v>0.3</v>
      </c>
      <c r="C4" s="18" t="s">
        <v>23</v>
      </c>
      <c r="D4" s="67">
        <v>33</v>
      </c>
    </row>
    <row r="5" spans="1:4" ht="30" customHeight="1">
      <c r="A5" s="16"/>
      <c r="B5" s="21"/>
      <c r="C5" s="18"/>
    </row>
    <row r="6" spans="1:4" ht="30" customHeight="1">
      <c r="A6" s="16" t="s">
        <v>9</v>
      </c>
      <c r="B6" s="22" t="s">
        <v>22</v>
      </c>
      <c r="C6" s="18"/>
    </row>
    <row r="7" spans="1:4" ht="30" customHeight="1">
      <c r="A7" s="19" t="s">
        <v>14</v>
      </c>
      <c r="B7" s="31">
        <v>0.5</v>
      </c>
      <c r="C7" s="18"/>
    </row>
    <row r="8" spans="1:4" ht="30" customHeight="1">
      <c r="A8" s="19" t="s">
        <v>15</v>
      </c>
      <c r="B8" s="31">
        <v>0.2</v>
      </c>
      <c r="C8" s="18"/>
    </row>
    <row r="9" spans="1:4" ht="30" customHeight="1">
      <c r="A9" s="19" t="s">
        <v>16</v>
      </c>
      <c r="B9" s="20">
        <f>1-B7-B8</f>
        <v>0.3</v>
      </c>
      <c r="C9" s="18" t="s">
        <v>24</v>
      </c>
    </row>
    <row r="10" spans="1:4" ht="30" customHeight="1">
      <c r="A10" s="19" t="s">
        <v>17</v>
      </c>
      <c r="B10" s="31">
        <v>0.45</v>
      </c>
      <c r="C10" s="18"/>
    </row>
    <row r="11" spans="1:4" ht="30" customHeight="1">
      <c r="A11" s="19" t="s">
        <v>18</v>
      </c>
      <c r="B11" s="31">
        <v>0.35</v>
      </c>
      <c r="C11" s="18"/>
    </row>
    <row r="12" spans="1:4" ht="30" customHeight="1">
      <c r="A12" s="19" t="s">
        <v>19</v>
      </c>
      <c r="B12" s="20">
        <f>1-B10-B11</f>
        <v>0.20000000000000007</v>
      </c>
      <c r="C12" s="18" t="s">
        <v>25</v>
      </c>
    </row>
    <row r="13" spans="1:4" ht="30" customHeight="1">
      <c r="A13" s="19" t="s">
        <v>20</v>
      </c>
      <c r="B13" s="31">
        <v>0.7</v>
      </c>
      <c r="C13" s="18"/>
    </row>
    <row r="14" spans="1:4" ht="30" customHeight="1">
      <c r="A14" s="19" t="s">
        <v>21</v>
      </c>
      <c r="B14" s="20">
        <f>1-B13</f>
        <v>0.30000000000000004</v>
      </c>
      <c r="C14" s="18" t="s">
        <v>26</v>
      </c>
    </row>
    <row r="15" spans="1:4" ht="30" customHeight="1">
      <c r="A15" s="6"/>
    </row>
    <row r="16" spans="1:4" ht="30" customHeight="1">
      <c r="A16" s="6"/>
    </row>
    <row r="17" spans="1:1" ht="30" customHeight="1">
      <c r="A17" s="6"/>
    </row>
    <row r="18" spans="1:1" ht="30" customHeight="1">
      <c r="A18" s="6"/>
    </row>
    <row r="19" spans="1:1" ht="30" customHeight="1">
      <c r="A19" s="6"/>
    </row>
    <row r="20" spans="1:1" ht="30" customHeight="1">
      <c r="A20" s="6"/>
    </row>
    <row r="21" spans="1:1" ht="30" customHeight="1">
      <c r="A21" s="6"/>
    </row>
    <row r="22" spans="1:1" ht="30" customHeight="1">
      <c r="A22" s="6"/>
    </row>
    <row r="23" spans="1:1" ht="30" customHeight="1">
      <c r="A23" s="6"/>
    </row>
    <row r="24" spans="1:1" ht="30" customHeight="1">
      <c r="A24" s="6"/>
    </row>
    <row r="25" spans="1:1" ht="30" customHeight="1">
      <c r="A25" s="6"/>
    </row>
    <row r="26" spans="1:1" ht="30" customHeight="1">
      <c r="A26" s="6"/>
    </row>
    <row r="27" spans="1:1" ht="30" customHeight="1">
      <c r="A27" s="6"/>
    </row>
    <row r="28" spans="1:1" ht="30" customHeight="1">
      <c r="A28" s="6"/>
    </row>
    <row r="29" spans="1:1" ht="30" customHeight="1">
      <c r="A29" s="6"/>
    </row>
    <row r="30" spans="1:1" ht="30" customHeight="1">
      <c r="A30" s="6"/>
    </row>
    <row r="31" spans="1:1" ht="30" customHeight="1">
      <c r="A31" s="6"/>
    </row>
    <row r="32" spans="1:1" ht="30" customHeight="1">
      <c r="A32" s="6"/>
    </row>
    <row r="33" spans="1:1" ht="30" customHeight="1">
      <c r="A33" s="6"/>
    </row>
    <row r="34" spans="1:1" ht="30" customHeight="1">
      <c r="A34" s="6"/>
    </row>
    <row r="35" spans="1:1" ht="30" customHeight="1">
      <c r="A35" s="6"/>
    </row>
    <row r="36" spans="1:1" ht="30" customHeight="1">
      <c r="A36" s="6"/>
    </row>
    <row r="37" spans="1:1" ht="30" customHeight="1">
      <c r="A37" s="6"/>
    </row>
    <row r="38" spans="1:1" ht="30" customHeight="1">
      <c r="A38" s="6"/>
    </row>
    <row r="39" spans="1:1" ht="30" customHeight="1">
      <c r="A39" s="6"/>
    </row>
    <row r="40" spans="1:1" ht="30" customHeight="1">
      <c r="A40" s="6"/>
    </row>
    <row r="41" spans="1:1" ht="30" customHeight="1">
      <c r="A41" s="6"/>
    </row>
    <row r="42" spans="1:1" ht="30" customHeight="1">
      <c r="A42" s="6"/>
    </row>
    <row r="43" spans="1:1" ht="30" customHeight="1">
      <c r="A43" s="6"/>
    </row>
    <row r="44" spans="1:1" ht="30" customHeight="1">
      <c r="A44" s="6"/>
    </row>
    <row r="45" spans="1:1" ht="30" customHeight="1">
      <c r="A45" s="6"/>
    </row>
    <row r="46" spans="1:1" ht="30" customHeight="1">
      <c r="A46" s="6"/>
    </row>
    <row r="47" spans="1:1" ht="30" customHeight="1">
      <c r="A47" s="6"/>
    </row>
    <row r="48" spans="1:1" ht="30" customHeight="1">
      <c r="A48" s="6"/>
    </row>
    <row r="49" spans="1:1" ht="30" customHeight="1">
      <c r="A49" s="6"/>
    </row>
    <row r="50" spans="1:1" ht="30" customHeight="1">
      <c r="A50" s="6"/>
    </row>
    <row r="51" spans="1:1" ht="30" customHeight="1">
      <c r="A51" s="6"/>
    </row>
    <row r="52" spans="1:1" ht="30" customHeight="1">
      <c r="A52" s="6"/>
    </row>
    <row r="53" spans="1:1" ht="30" customHeight="1">
      <c r="A53" s="6"/>
    </row>
    <row r="54" spans="1:1" ht="30" customHeight="1">
      <c r="A54" s="6"/>
    </row>
    <row r="55" spans="1:1" ht="30" customHeight="1">
      <c r="A55" s="6"/>
    </row>
    <row r="56" spans="1:1" ht="30" customHeight="1">
      <c r="A56" s="6"/>
    </row>
    <row r="57" spans="1:1" ht="30" customHeight="1">
      <c r="A57" s="6"/>
    </row>
    <row r="58" spans="1:1" ht="30" customHeight="1">
      <c r="A58" s="6"/>
    </row>
    <row r="59" spans="1:1" ht="30" customHeight="1">
      <c r="A59" s="6"/>
    </row>
    <row r="60" spans="1:1" ht="30" customHeight="1">
      <c r="A60" s="6"/>
    </row>
    <row r="61" spans="1:1" ht="30" customHeight="1">
      <c r="A61" s="6"/>
    </row>
    <row r="62" spans="1:1" ht="30" customHeight="1">
      <c r="A62" s="6"/>
    </row>
    <row r="63" spans="1:1" ht="30" customHeight="1">
      <c r="A63" s="6"/>
    </row>
    <row r="64" spans="1:1" ht="30" customHeight="1">
      <c r="A64" s="6"/>
    </row>
    <row r="65" spans="1:1" ht="30" customHeight="1">
      <c r="A65" s="6"/>
    </row>
    <row r="66" spans="1:1" ht="30" customHeight="1">
      <c r="A66" s="6"/>
    </row>
    <row r="67" spans="1:1" ht="30" customHeight="1">
      <c r="A67" s="6"/>
    </row>
    <row r="68" spans="1:1" ht="30" customHeight="1">
      <c r="A68" s="6"/>
    </row>
    <row r="69" spans="1:1" ht="30" customHeight="1">
      <c r="A69" s="6"/>
    </row>
    <row r="70" spans="1:1" ht="30" customHeight="1">
      <c r="A70" s="6"/>
    </row>
    <row r="71" spans="1:1" ht="30" customHeight="1">
      <c r="A71" s="6"/>
    </row>
    <row r="72" spans="1:1" ht="30" customHeight="1">
      <c r="A72" s="6"/>
    </row>
    <row r="73" spans="1:1" ht="30" customHeight="1">
      <c r="A73" s="6"/>
    </row>
    <row r="74" spans="1:1" ht="30" customHeight="1">
      <c r="A74" s="6"/>
    </row>
    <row r="75" spans="1:1" ht="30" customHeight="1">
      <c r="A75" s="6"/>
    </row>
    <row r="76" spans="1:1" ht="30" customHeight="1">
      <c r="A76" s="6"/>
    </row>
    <row r="77" spans="1:1" ht="30" customHeight="1">
      <c r="A77" s="6"/>
    </row>
    <row r="78" spans="1:1" ht="30" customHeight="1">
      <c r="A78" s="6"/>
    </row>
    <row r="79" spans="1:1" ht="30" customHeight="1">
      <c r="A79" s="6"/>
    </row>
    <row r="80" spans="1:1" ht="30" customHeight="1">
      <c r="A80" s="6"/>
    </row>
    <row r="81" spans="1:1" ht="30" customHeight="1">
      <c r="A81" s="6"/>
    </row>
    <row r="82" spans="1:1" ht="30" customHeight="1">
      <c r="A82" s="6"/>
    </row>
    <row r="83" spans="1:1" ht="30" customHeight="1">
      <c r="A83" s="6"/>
    </row>
    <row r="84" spans="1:1" ht="30" customHeight="1">
      <c r="A84" s="6"/>
    </row>
    <row r="85" spans="1:1" ht="30" customHeight="1">
      <c r="A85" s="6"/>
    </row>
    <row r="86" spans="1:1" ht="30" customHeight="1">
      <c r="A86" s="6"/>
    </row>
    <row r="87" spans="1:1" ht="30" customHeight="1">
      <c r="A87" s="6"/>
    </row>
    <row r="88" spans="1:1" ht="30" customHeight="1">
      <c r="A88" s="6"/>
    </row>
    <row r="89" spans="1:1" ht="30" customHeight="1">
      <c r="A89" s="6"/>
    </row>
    <row r="90" spans="1:1" ht="30" customHeight="1">
      <c r="A90" s="6"/>
    </row>
    <row r="91" spans="1:1" ht="30" customHeight="1">
      <c r="A91" s="6"/>
    </row>
    <row r="92" spans="1:1" ht="30" customHeight="1">
      <c r="A92" s="6"/>
    </row>
    <row r="93" spans="1:1" ht="30" customHeight="1">
      <c r="A93" s="6"/>
    </row>
    <row r="94" spans="1:1" ht="30" customHeight="1">
      <c r="A94" s="6"/>
    </row>
    <row r="95" spans="1:1" ht="30" customHeight="1">
      <c r="A95" s="6"/>
    </row>
    <row r="96" spans="1:1" ht="30" customHeight="1">
      <c r="A96" s="6"/>
    </row>
    <row r="97" spans="1:1" ht="30" customHeight="1">
      <c r="A97" s="6"/>
    </row>
    <row r="98" spans="1:1" ht="30" customHeight="1">
      <c r="A98" s="6"/>
    </row>
    <row r="99" spans="1:1" ht="30" customHeight="1">
      <c r="A99" s="6"/>
    </row>
    <row r="100" spans="1:1" ht="30" customHeight="1">
      <c r="A100" s="6"/>
    </row>
    <row r="101" spans="1:1" ht="30" customHeight="1">
      <c r="A101" s="6"/>
    </row>
    <row r="102" spans="1:1" ht="30" customHeight="1">
      <c r="A102" s="6"/>
    </row>
    <row r="103" spans="1:1" ht="30" customHeight="1">
      <c r="A103" s="6"/>
    </row>
    <row r="104" spans="1:1" ht="30" customHeight="1">
      <c r="A104" s="6"/>
    </row>
    <row r="105" spans="1:1" ht="30" customHeight="1">
      <c r="A105" s="6"/>
    </row>
    <row r="106" spans="1:1" ht="30" customHeight="1">
      <c r="A106" s="6"/>
    </row>
    <row r="107" spans="1:1" ht="30" customHeight="1">
      <c r="A107" s="6"/>
    </row>
    <row r="108" spans="1:1" ht="30" customHeight="1">
      <c r="A108" s="6"/>
    </row>
    <row r="109" spans="1:1" ht="30" customHeight="1">
      <c r="A109" s="6"/>
    </row>
    <row r="110" spans="1:1" ht="30" customHeight="1">
      <c r="A110" s="6"/>
    </row>
    <row r="111" spans="1:1" ht="30" customHeight="1">
      <c r="A111" s="6"/>
    </row>
    <row r="112" spans="1:1" ht="30" customHeight="1">
      <c r="A112" s="6"/>
    </row>
    <row r="113" spans="1:1" ht="30" customHeight="1">
      <c r="A113" s="6"/>
    </row>
    <row r="114" spans="1:1" ht="30" customHeight="1">
      <c r="A114" s="6"/>
    </row>
    <row r="115" spans="1:1" ht="30" customHeight="1">
      <c r="A115" s="6"/>
    </row>
    <row r="116" spans="1:1" ht="30" customHeight="1">
      <c r="A116" s="6"/>
    </row>
    <row r="117" spans="1:1" ht="30" customHeight="1">
      <c r="A117" s="6"/>
    </row>
    <row r="118" spans="1:1" ht="30" customHeight="1">
      <c r="A118" s="6"/>
    </row>
    <row r="119" spans="1:1" ht="30" customHeight="1">
      <c r="A119" s="6"/>
    </row>
    <row r="120" spans="1:1" ht="30" customHeight="1">
      <c r="A120" s="6"/>
    </row>
    <row r="121" spans="1:1" ht="30" customHeight="1">
      <c r="A121" s="6"/>
    </row>
    <row r="122" spans="1:1" ht="30" customHeight="1">
      <c r="A122" s="6"/>
    </row>
    <row r="123" spans="1:1" ht="30" customHeight="1">
      <c r="A123" s="6"/>
    </row>
    <row r="124" spans="1:1" ht="30" customHeight="1">
      <c r="A124" s="6"/>
    </row>
    <row r="125" spans="1:1" ht="30" customHeight="1">
      <c r="A125" s="6"/>
    </row>
    <row r="126" spans="1:1" ht="30" customHeight="1">
      <c r="A126" s="6"/>
    </row>
    <row r="127" spans="1:1" ht="30" customHeight="1">
      <c r="A127" s="6"/>
    </row>
    <row r="128" spans="1:1" ht="30" customHeight="1">
      <c r="A128" s="6"/>
    </row>
    <row r="129" spans="1:1" ht="30" customHeight="1">
      <c r="A129" s="6"/>
    </row>
    <row r="130" spans="1:1" ht="30" customHeight="1">
      <c r="A130" s="6"/>
    </row>
    <row r="131" spans="1:1" ht="30" customHeight="1">
      <c r="A131" s="6"/>
    </row>
    <row r="132" spans="1:1" ht="30" customHeight="1">
      <c r="A132" s="6"/>
    </row>
    <row r="133" spans="1:1" ht="30" customHeight="1">
      <c r="A133" s="6"/>
    </row>
    <row r="134" spans="1:1" ht="30" customHeight="1">
      <c r="A134" s="6"/>
    </row>
    <row r="135" spans="1:1" ht="30" customHeight="1">
      <c r="A135" s="6"/>
    </row>
    <row r="136" spans="1:1" ht="30" customHeight="1">
      <c r="A136" s="6"/>
    </row>
    <row r="137" spans="1:1" ht="30" customHeight="1">
      <c r="A137" s="6"/>
    </row>
    <row r="138" spans="1:1" ht="30" customHeight="1">
      <c r="A138" s="6"/>
    </row>
    <row r="139" spans="1:1" ht="30" customHeight="1">
      <c r="A139" s="6"/>
    </row>
    <row r="140" spans="1:1" ht="30" customHeight="1">
      <c r="A140" s="6"/>
    </row>
    <row r="141" spans="1:1" ht="30" customHeight="1">
      <c r="A141" s="6"/>
    </row>
    <row r="142" spans="1:1" ht="30" customHeight="1">
      <c r="A142" s="6"/>
    </row>
    <row r="143" spans="1:1" ht="30" customHeight="1">
      <c r="A143" s="6"/>
    </row>
    <row r="144" spans="1:1" ht="30" customHeight="1">
      <c r="A144" s="6"/>
    </row>
    <row r="145" spans="1:1" ht="30" customHeight="1">
      <c r="A145" s="6"/>
    </row>
    <row r="146" spans="1:1" ht="30" customHeight="1">
      <c r="A146" s="6"/>
    </row>
    <row r="147" spans="1:1" ht="30" customHeight="1">
      <c r="A147" s="6"/>
    </row>
    <row r="148" spans="1:1" ht="30" customHeight="1">
      <c r="A148" s="6"/>
    </row>
    <row r="149" spans="1:1" ht="30" customHeight="1">
      <c r="A149" s="6"/>
    </row>
    <row r="150" spans="1:1" ht="30" customHeight="1">
      <c r="A150" s="6"/>
    </row>
    <row r="151" spans="1:1" ht="30" customHeight="1">
      <c r="A151" s="6"/>
    </row>
    <row r="152" spans="1:1" ht="30" customHeight="1">
      <c r="A152" s="6"/>
    </row>
    <row r="153" spans="1:1" ht="30" customHeight="1">
      <c r="A153" s="6"/>
    </row>
    <row r="154" spans="1:1" ht="30" customHeight="1">
      <c r="A154" s="6"/>
    </row>
    <row r="155" spans="1:1" ht="30" customHeight="1">
      <c r="A155" s="6"/>
    </row>
    <row r="156" spans="1:1" ht="30" customHeight="1">
      <c r="A156" s="6"/>
    </row>
    <row r="157" spans="1:1" ht="30" customHeight="1">
      <c r="A157" s="6"/>
    </row>
    <row r="158" spans="1:1" ht="30" customHeight="1">
      <c r="A158" s="6"/>
    </row>
    <row r="159" spans="1:1" ht="30" customHeight="1">
      <c r="A159" s="6"/>
    </row>
    <row r="160" spans="1:1" ht="30" customHeight="1">
      <c r="A160" s="6"/>
    </row>
    <row r="161" spans="1:1" ht="30" customHeight="1">
      <c r="A161" s="6"/>
    </row>
    <row r="162" spans="1:1" ht="30" customHeight="1">
      <c r="A162" s="6"/>
    </row>
    <row r="163" spans="1:1" ht="30" customHeight="1">
      <c r="A163" s="6"/>
    </row>
    <row r="164" spans="1:1" ht="30" customHeight="1">
      <c r="A164" s="6"/>
    </row>
    <row r="165" spans="1:1" ht="30" customHeight="1">
      <c r="A165" s="6"/>
    </row>
    <row r="166" spans="1:1" ht="30" customHeight="1">
      <c r="A166" s="6"/>
    </row>
    <row r="167" spans="1:1" ht="30" customHeight="1">
      <c r="A167" s="6"/>
    </row>
  </sheetData>
  <sheetProtection password="D94A" sheet="1" objects="1" scenarios="1" selectLockedCells="1"/>
  <pageMargins left="0.7" right="0.7" top="0.75" bottom="0.75" header="0.3" footer="0.3"/>
  <pageSetup paperSize="9" scale="9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SCHEDA RIEPILOGATIVA COMPETENZE</vt:lpstr>
      <vt:lpstr>PESO AMBITI E SOTTOAMBITI</vt:lpstr>
      <vt:lpstr>'PESO AMBITI E SOTTOAMBITI'!Area_stampa</vt:lpstr>
      <vt:lpstr>'SCHEDA RIEPILOGATIVA COMPETENZE'!Area_stampa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StefanoSonia</dc:creator>
  <cp:lastModifiedBy>User</cp:lastModifiedBy>
  <cp:lastPrinted>2019-06-11T09:45:53Z</cp:lastPrinted>
  <dcterms:created xsi:type="dcterms:W3CDTF">2016-05-05T19:43:32Z</dcterms:created>
  <dcterms:modified xsi:type="dcterms:W3CDTF">2019-06-11T09:46:23Z</dcterms:modified>
</cp:coreProperties>
</file>